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hana\Desktop\"/>
    </mc:Choice>
  </mc:AlternateContent>
  <xr:revisionPtr revIDLastSave="0" documentId="8_{CB6683F8-DFE1-4913-AB91-9ED110752651}" xr6:coauthVersionLast="47" xr6:coauthVersionMax="47" xr10:uidLastSave="{00000000-0000-0000-0000-000000000000}"/>
  <bookViews>
    <workbookView xWindow="1515" yWindow="1515" windowWidth="21600" windowHeight="11295" xr2:uid="{064AAA70-B9E3-4FA2-828C-13A977D130BD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3" l="1"/>
  <c r="B35" i="3"/>
  <c r="C34" i="3"/>
  <c r="B34" i="3"/>
  <c r="C33" i="3"/>
  <c r="B33" i="3"/>
  <c r="C32" i="3"/>
  <c r="C31" i="3"/>
  <c r="B31" i="3"/>
  <c r="C30" i="3"/>
  <c r="B30" i="3"/>
  <c r="C29" i="3"/>
  <c r="B29" i="3"/>
  <c r="C26" i="3"/>
  <c r="B26" i="3"/>
  <c r="C11" i="3"/>
  <c r="C10" i="3"/>
  <c r="C9" i="3"/>
  <c r="C8" i="3"/>
  <c r="C6" i="3"/>
  <c r="C5" i="3"/>
  <c r="J84" i="2"/>
  <c r="I84" i="2"/>
  <c r="J83" i="2"/>
  <c r="I83" i="2"/>
  <c r="J82" i="2"/>
  <c r="I82" i="2"/>
  <c r="J81" i="2"/>
  <c r="I81" i="2"/>
  <c r="J80" i="2"/>
  <c r="I80" i="2"/>
  <c r="J79" i="2"/>
  <c r="I79" i="2"/>
  <c r="J78" i="2"/>
  <c r="H78" i="2"/>
  <c r="F78" i="2"/>
  <c r="J77" i="2"/>
  <c r="I77" i="2"/>
  <c r="H77" i="2"/>
  <c r="F77" i="2"/>
  <c r="J74" i="2"/>
  <c r="I74" i="2"/>
  <c r="H74" i="2"/>
  <c r="F74" i="2"/>
  <c r="J72" i="2"/>
  <c r="I72" i="2"/>
  <c r="H72" i="2"/>
  <c r="F72" i="2"/>
  <c r="J70" i="2"/>
  <c r="I70" i="2"/>
  <c r="H70" i="2"/>
  <c r="F70" i="2"/>
  <c r="J67" i="2"/>
  <c r="I67" i="2"/>
  <c r="H67" i="2"/>
  <c r="F67" i="2"/>
  <c r="J65" i="2"/>
  <c r="I65" i="2"/>
  <c r="H65" i="2"/>
  <c r="F65" i="2"/>
  <c r="J63" i="2"/>
  <c r="I63" i="2"/>
  <c r="H63" i="2"/>
  <c r="F63" i="2"/>
  <c r="J60" i="2"/>
  <c r="H60" i="2"/>
  <c r="F60" i="2"/>
  <c r="J59" i="2"/>
  <c r="I59" i="2"/>
  <c r="F59" i="2"/>
  <c r="J58" i="2"/>
  <c r="I58" i="2"/>
  <c r="J57" i="2"/>
  <c r="I57" i="2"/>
  <c r="H57" i="2"/>
  <c r="F57" i="2"/>
  <c r="J56" i="2"/>
  <c r="I56" i="2"/>
  <c r="H56" i="2"/>
  <c r="F56" i="2"/>
  <c r="J53" i="2"/>
  <c r="I53" i="2"/>
  <c r="H53" i="2"/>
  <c r="F53" i="2"/>
  <c r="J51" i="2"/>
  <c r="I51" i="2"/>
  <c r="H51" i="2"/>
  <c r="F51" i="2"/>
  <c r="J50" i="2"/>
  <c r="I50" i="2"/>
  <c r="H50" i="2"/>
  <c r="F50" i="2"/>
  <c r="J48" i="2"/>
  <c r="I48" i="2"/>
  <c r="H48" i="2"/>
  <c r="F48" i="2"/>
  <c r="J46" i="2"/>
  <c r="I46" i="2"/>
  <c r="H46" i="2"/>
  <c r="F46" i="2"/>
  <c r="J44" i="2"/>
  <c r="I44" i="2"/>
  <c r="H44" i="2"/>
  <c r="F44" i="2"/>
  <c r="J42" i="2"/>
  <c r="I42" i="2"/>
  <c r="H42" i="2"/>
  <c r="F42" i="2"/>
  <c r="J41" i="2"/>
  <c r="I41" i="2"/>
  <c r="H41" i="2"/>
  <c r="F41" i="2"/>
  <c r="J39" i="2"/>
  <c r="I39" i="2"/>
  <c r="H39" i="2"/>
  <c r="F39" i="2"/>
  <c r="J37" i="2"/>
  <c r="I37" i="2"/>
  <c r="H37" i="2"/>
  <c r="F37" i="2"/>
  <c r="J35" i="2"/>
  <c r="I35" i="2"/>
  <c r="H35" i="2"/>
  <c r="F35" i="2"/>
  <c r="J33" i="2"/>
  <c r="H33" i="2"/>
  <c r="F33" i="2"/>
  <c r="J32" i="2"/>
  <c r="I32" i="2"/>
  <c r="H32" i="2"/>
  <c r="F32" i="2"/>
  <c r="J31" i="2"/>
  <c r="I31" i="2"/>
  <c r="H31" i="2"/>
  <c r="F31" i="2"/>
  <c r="J29" i="2"/>
  <c r="I29" i="2"/>
  <c r="H29" i="2"/>
  <c r="F29" i="2"/>
  <c r="H25" i="2"/>
  <c r="I24" i="2"/>
  <c r="H24" i="2"/>
  <c r="F24" i="2"/>
  <c r="F25" i="2" s="1"/>
  <c r="J23" i="2"/>
  <c r="I23" i="2"/>
  <c r="H23" i="2"/>
  <c r="F23" i="2"/>
  <c r="J22" i="2"/>
  <c r="I22" i="2"/>
  <c r="H22" i="2"/>
  <c r="F22" i="2"/>
  <c r="J19" i="2"/>
  <c r="H19" i="2"/>
  <c r="F19" i="2"/>
  <c r="J18" i="2"/>
  <c r="I18" i="2"/>
  <c r="H18" i="2"/>
  <c r="F18" i="2"/>
  <c r="J16" i="2"/>
  <c r="I16" i="2"/>
  <c r="H16" i="2"/>
  <c r="F16" i="2"/>
  <c r="J13" i="2"/>
  <c r="H13" i="2"/>
  <c r="F13" i="2"/>
  <c r="J12" i="2"/>
  <c r="I12" i="2"/>
  <c r="H12" i="2"/>
  <c r="F12" i="2"/>
  <c r="J10" i="2"/>
  <c r="I10" i="2"/>
  <c r="H10" i="2"/>
  <c r="F10" i="2"/>
  <c r="J7" i="2"/>
  <c r="H7" i="2"/>
  <c r="F7" i="2"/>
  <c r="J6" i="2"/>
  <c r="I6" i="2"/>
  <c r="H6" i="2"/>
  <c r="F6" i="2"/>
  <c r="J4" i="2"/>
  <c r="I4" i="2"/>
  <c r="H4" i="2"/>
  <c r="F4" i="2"/>
  <c r="B3" i="3" l="1"/>
  <c r="B32" i="3"/>
  <c r="J24" i="2"/>
  <c r="J25" i="2" s="1"/>
  <c r="C4" i="3" l="1"/>
  <c r="C7" i="3" s="1"/>
  <c r="C12" i="3" s="1"/>
  <c r="B4" i="3"/>
  <c r="B7" i="3" s="1"/>
  <c r="C15" i="3" l="1"/>
  <c r="B12" i="3"/>
  <c r="C19" i="3"/>
  <c r="C20" i="3"/>
  <c r="C21" i="3" l="1"/>
  <c r="C14" i="3"/>
  <c r="C13" i="3"/>
  <c r="C16" i="3" l="1"/>
  <c r="C22" i="3" l="1"/>
  <c r="B25" i="3" s="1"/>
  <c r="C25" i="3" s="1"/>
  <c r="C24" i="3"/>
  <c r="C27" i="3" l="1"/>
</calcChain>
</file>

<file path=xl/sharedStrings.xml><?xml version="1.0" encoding="utf-8"?>
<sst xmlns="http://schemas.openxmlformats.org/spreadsheetml/2006/main" count="356" uniqueCount="208">
  <si>
    <t>Název</t>
  </si>
  <si>
    <t>Hodnota</t>
  </si>
  <si>
    <t>Nadpis rekapitulace</t>
  </si>
  <si>
    <t>Seznam prací a dodávek elektrotechnických zařízení</t>
  </si>
  <si>
    <t>Akce</t>
  </si>
  <si>
    <t>Přeložka silnice II/322
Černá za Bory - Dašice</t>
  </si>
  <si>
    <t>Projekt</t>
  </si>
  <si>
    <t>SO 403 - Rozvody NN</t>
  </si>
  <si>
    <t>Investor</t>
  </si>
  <si>
    <t>Správa a údržba silnic Pardubického kraje</t>
  </si>
  <si>
    <t>Z. č.</t>
  </si>
  <si>
    <t>A. č.</t>
  </si>
  <si>
    <t>Smlouva</t>
  </si>
  <si>
    <t/>
  </si>
  <si>
    <t>Vypracoval</t>
  </si>
  <si>
    <t>Kontroloval</t>
  </si>
  <si>
    <t>Datum</t>
  </si>
  <si>
    <t>Zpracovatel</t>
  </si>
  <si>
    <t>CÚ</t>
  </si>
  <si>
    <t>2025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</si>
  <si>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</si>
  <si>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</si>
  <si>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</si>
  <si>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</si>
  <si>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</si>
  <si>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</si>
  <si>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</si>
  <si>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</si>
  <si>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</si>
  <si>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</si>
  <si>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</si>
  <si>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</si>
  <si>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</si>
  <si>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</si>
  <si>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</si>
  <si>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</si>
  <si>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</si>
  <si>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</si>
  <si>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</si>
  <si>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</si>
  <si>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</si>
  <si>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</si>
  <si>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</si>
  <si>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</si>
  <si>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</si>
  <si>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</si>
  <si>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</si>
  <si>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12</t>
  </si>
  <si>
    <t>Procento PM %</t>
  </si>
  <si>
    <t>Věta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</si>
  <si>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</si>
  <si>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</si>
  <si>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</si>
  <si>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</si>
  <si>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</si>
  <si>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</si>
  <si>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</si>
  <si>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</si>
  <si>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Pojistková skříň SP1</t>
  </si>
  <si>
    <t>1032-56</t>
  </si>
  <si>
    <t>SKŘÍNĚ PŘÍPOJKOVÉ - PLASTOVÝ PILÍŘ</t>
  </si>
  <si>
    <t>1032-93</t>
  </si>
  <si>
    <t>SS100/NKE1P-C kompaktní pilíř</t>
  </si>
  <si>
    <t>ks</t>
  </si>
  <si>
    <t>POJISTKY NOŽOVÉ</t>
  </si>
  <si>
    <t>1182-14916</t>
  </si>
  <si>
    <t>PNA000 80A gG Pojistková vložka</t>
  </si>
  <si>
    <t>Ks</t>
  </si>
  <si>
    <t>Pojistková skříň SP1 - celkem</t>
  </si>
  <si>
    <t>Pojistková skříň SP2</t>
  </si>
  <si>
    <t>1032-94</t>
  </si>
  <si>
    <t>SS200/NKE1P-C kompaktní pilíř</t>
  </si>
  <si>
    <t>1182-14913</t>
  </si>
  <si>
    <t>PNA000 40A gG Pojistková vložka</t>
  </si>
  <si>
    <t>Pojistková skříň SP2 - celkem</t>
  </si>
  <si>
    <t>Rozvaděč RE2</t>
  </si>
  <si>
    <t>SKŘÍNĚ ELEKTROMĚROVÉ - PLASTOVÝ PILÍŘ</t>
  </si>
  <si>
    <t>1032-272</t>
  </si>
  <si>
    <t>ER112/NKP7P-C</t>
  </si>
  <si>
    <t>modulové jistící přístroje</t>
  </si>
  <si>
    <t>1182-15762</t>
  </si>
  <si>
    <t>LTN-63B-3 Jistič</t>
  </si>
  <si>
    <t>Rozvaděč RE2 - celkem</t>
  </si>
  <si>
    <t>Dodávky</t>
  </si>
  <si>
    <t>PLASTOVÉ ROZVODNICE:</t>
  </si>
  <si>
    <t>Dodávky - celkem</t>
  </si>
  <si>
    <t>Elektromontáže</t>
  </si>
  <si>
    <t>Demontáže</t>
  </si>
  <si>
    <t>9999-743</t>
  </si>
  <si>
    <t>MONTÁŽ ROZVODNIC</t>
  </si>
  <si>
    <t>9999-745</t>
  </si>
  <si>
    <t xml:space="preserve"> Do  50 kg</t>
  </si>
  <si>
    <t>9999-443</t>
  </si>
  <si>
    <t>UKONČENÍ  VODIČŮ V ROZVADĚČÍCH</t>
  </si>
  <si>
    <t>9999-446</t>
  </si>
  <si>
    <t xml:space="preserve"> Do  16   mm2</t>
  </si>
  <si>
    <t>9999-447</t>
  </si>
  <si>
    <t xml:space="preserve"> Do  25   mm2</t>
  </si>
  <si>
    <t>Demontáže - celkem</t>
  </si>
  <si>
    <t>7002-157</t>
  </si>
  <si>
    <t>KABEL SILOVÝ, IZOLACE PVC</t>
  </si>
  <si>
    <t>7002-170</t>
  </si>
  <si>
    <t>AYKY-J 4x16</t>
  </si>
  <si>
    <t>m</t>
  </si>
  <si>
    <t>7002-359</t>
  </si>
  <si>
    <t>KABEL SILOVÝ,IZOLACE PVC,1kV</t>
  </si>
  <si>
    <t>7002-369</t>
  </si>
  <si>
    <t>AYKY-J 4x25</t>
  </si>
  <si>
    <t>7004-10177</t>
  </si>
  <si>
    <t>SPOJKA 1kV PRO KABELY S PLASTOVOU IZOLACÍ</t>
  </si>
  <si>
    <t>7004-10179</t>
  </si>
  <si>
    <t xml:space="preserve"> 6-25 mm2</t>
  </si>
  <si>
    <t>1244-1</t>
  </si>
  <si>
    <t>OCELOVÝ DRÁT POZINKOVANÝ</t>
  </si>
  <si>
    <t>1244-3</t>
  </si>
  <si>
    <t>FeZn-D10 (0,62kg/m), volně</t>
  </si>
  <si>
    <t>1244-69</t>
  </si>
  <si>
    <t>SVORKA HROMOSVODNÍ,UZEMŇOVACÍ</t>
  </si>
  <si>
    <t>1244-71</t>
  </si>
  <si>
    <t>SS spojovací</t>
  </si>
  <si>
    <t>9999-1280</t>
  </si>
  <si>
    <t>HODINOVE ZUCTOVACI SAZBY</t>
  </si>
  <si>
    <t>9999-1281</t>
  </si>
  <si>
    <t xml:space="preserve"> Demontaz stavajiciho zarizeni</t>
  </si>
  <si>
    <t>hod</t>
  </si>
  <si>
    <t>9999-1290</t>
  </si>
  <si>
    <t xml:space="preserve"> Zabezpeceni pracoviste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</si>
  <si>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</si>
  <si>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</si>
  <si>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</si>
  <si>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</si>
  <si>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</si>
  <si>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</si>
  <si>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</si>
  <si>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</si>
  <si>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</si>
  <si>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</si>
  <si>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9999-1299</t>
  </si>
  <si>
    <t xml:space="preserve"> Spoluprace s reviz.technikem</t>
  </si>
  <si>
    <t>Podružný materiál</t>
  </si>
  <si>
    <t>Elektromontáže - celkem</t>
  </si>
  <si>
    <t>Zemní práce</t>
  </si>
  <si>
    <t>9999-963</t>
  </si>
  <si>
    <t>ROZBOURÁNÍ BETONOVÉHO ZÁKLADU</t>
  </si>
  <si>
    <t>9999-964</t>
  </si>
  <si>
    <t xml:space="preserve"> Premist.mater.nalozeni,odvoz</t>
  </si>
  <si>
    <t>m3</t>
  </si>
  <si>
    <t>9999-1027r</t>
  </si>
  <si>
    <t>ZBOURÁNÍ PILÍŘE</t>
  </si>
  <si>
    <t>9999-1029</t>
  </si>
  <si>
    <t>pilíř zděný</t>
  </si>
  <si>
    <t>9999-931</t>
  </si>
  <si>
    <t>VÝKOP JÁMY PRO ZÁKLAD</t>
  </si>
  <si>
    <t>9999-934</t>
  </si>
  <si>
    <t xml:space="preserve"> Zemina třídy 3-4,ručně</t>
  </si>
  <si>
    <t>9999-980</t>
  </si>
  <si>
    <t>ZÁHOZ JÁMY,UPĚCHOVÁNÍ,ÚPRAVA</t>
  </si>
  <si>
    <t>9999-981</t>
  </si>
  <si>
    <t>POVRCHU</t>
  </si>
  <si>
    <t>9999-983</t>
  </si>
  <si>
    <t xml:space="preserve"> V zemine třídy 3-4</t>
  </si>
  <si>
    <t>9999-1067</t>
  </si>
  <si>
    <t>ZŘÍZENÍ KABELOVÉHO LOŽE</t>
  </si>
  <si>
    <t>9999-1073</t>
  </si>
  <si>
    <t xml:space="preserve"> zásyp kabelového prostoru plastového pilíře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</si>
  <si>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</si>
  <si>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</si>
  <si>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</si>
  <si>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</si>
  <si>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9999-rr</t>
  </si>
  <si>
    <t>KABELOVÉ TRASY (kompletní)</t>
  </si>
  <si>
    <t>zahrnují, skládkovné, výkop rýhy, vodorovné přemístění, kabelové lože, zához, hutnění</t>
  </si>
  <si>
    <t>R-9999-y11</t>
  </si>
  <si>
    <t>trasa na volné pláni ("zelený pruh"), rýha 350*800, uložení volně v pískovém loži v hloubce 700mm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</si>
  <si>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</si>
  <si>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</si>
  <si>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</si>
  <si>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</si>
  <si>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</si>
  <si>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výdaje na soubor technických dokumentů</t>
  </si>
  <si>
    <t>- TDI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</si>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</sst>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238"/>
      <scheme val="minor"/>
    </font>
    <font>
      <sz val="9"/>
      <color rgb="FF000000"/>
      <name val="敓潧⁥䥕䜀儖먰˘☸°_x0008_"/>
      <charset val="238"/>
    </font>
    <font>
      <b/>
      <sz val="11"/>
      <color rgb="FF000000"/>
      <name val="敓潧⁥䥕䜀儖먰˘☸°_x0008_"/>
      <charset val="238"/>
    </font>
    <font>
      <b/>
      <sz val="10"/>
      <color rgb="FF000000"/>
      <name val="敓潧⁥䥕䜀儖먰˘☸°_x0008_"/>
      <charset val="238"/>
    </font>
    <font>
      <b/>
      <sz val="9"/>
      <color rgb="FF000000"/>
      <name val="敓潧⁥䥕䜀儖먰˘☸°_x0008_"/>
      <charset val="238"/>
    </font>
    <font>
      <i/>
      <sz val="10"/>
      <color rgb="FF000000"/>
      <name val="敓潧⁥䥕䜀儖먰˘☸°_x0008_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9" fontId="4" fillId="8" borderId="1" xfId="0" applyNumberFormat="1" applyFont="1" applyFill="1" applyBorder="1" applyAlignment="1">
      <alignment horizontal="left"/>
    </xf>
    <xf numFmtId="4" fontId="4" fillId="8" borderId="1" xfId="0" applyNumberFormat="1" applyFont="1" applyFill="1" applyBorder="1" applyAlignment="1">
      <alignment horizontal="right"/>
    </xf>
    <xf numFmtId="4" fontId="1" fillId="9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38B5B-4CC2-4918-8B99-AE24329FB985}">
  <dimension ref="A1:D36"/>
  <sheetViews>
    <sheetView tabSelected="1" workbookViewId="0"/>
  </sheetViews>
  <sheetFormatPr defaultRowHeight="15"/>
  <cols>
    <col min="1" max="1" width="39.28515625" style="1" bestFit="1" customWidth="1"/>
    <col min="2" max="2" width="9.140625" style="10"/>
    <col min="3" max="3" width="9.28515625" style="10" bestFit="1" customWidth="1"/>
    <col min="6" max="6" width="0" hidden="1" customWidth="1"/>
  </cols>
  <sheetData>
    <row r="1" spans="1:4">
      <c r="A1" s="2" t="s">
        <v>0</v>
      </c>
      <c r="B1" s="11" t="s">
        <v>181</v>
      </c>
      <c r="C1" s="11" t="s">
        <v>182</v>
      </c>
      <c r="D1" s="3"/>
    </row>
    <row r="2" spans="1:4">
      <c r="A2" s="6" t="s">
        <v>183</v>
      </c>
      <c r="B2" s="16"/>
      <c r="C2" s="16"/>
      <c r="D2" s="3"/>
    </row>
    <row r="3" spans="1:4">
      <c r="A3" s="7" t="s">
        <v>184</v>
      </c>
      <c r="B3" s="15">
        <f>(Rozpočet!F25)</f>
        <v>0</v>
      </c>
      <c r="C3" s="15"/>
      <c r="D3" s="3"/>
    </row>
    <row r="4" spans="1:4">
      <c r="A4" s="7" t="s">
        <v>185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7" t="s">
        <v>186</v>
      </c>
      <c r="B5" s="15"/>
      <c r="C5" s="15">
        <f>(Rozpočet!F60) + 0</f>
        <v>0</v>
      </c>
      <c r="D5" s="3"/>
    </row>
    <row r="6" spans="1:4">
      <c r="A6" s="7" t="s">
        <v>187</v>
      </c>
      <c r="B6" s="15"/>
      <c r="C6" s="15">
        <f>(Rozpočet!H25) + (Rozpočet!H60) + 0</f>
        <v>0</v>
      </c>
      <c r="D6" s="3"/>
    </row>
    <row r="7" spans="1:4">
      <c r="A7" s="20" t="s">
        <v>188</v>
      </c>
      <c r="B7" s="21">
        <f>B3 + B4</f>
        <v>0</v>
      </c>
      <c r="C7" s="21">
        <f>C3 + C4 + C5 + C6</f>
        <v>0</v>
      </c>
      <c r="D7" s="3"/>
    </row>
    <row r="8" spans="1:4">
      <c r="A8" s="7" t="s">
        <v>189</v>
      </c>
      <c r="B8" s="15"/>
      <c r="C8" s="15">
        <f>(C5 + C6) * Parametry!B18 / 100</f>
        <v>0</v>
      </c>
      <c r="D8" s="3"/>
    </row>
    <row r="9" spans="1:4">
      <c r="A9" s="7" t="s">
        <v>190</v>
      </c>
      <c r="B9" s="15"/>
      <c r="C9" s="15">
        <f>0 + 0</f>
        <v>0</v>
      </c>
      <c r="D9" s="3"/>
    </row>
    <row r="10" spans="1:4">
      <c r="A10" s="7" t="s">
        <v>141</v>
      </c>
      <c r="B10" s="15"/>
      <c r="C10" s="15">
        <f>(Rozpočet!F78) + (Rozpočet!H78)</f>
        <v>0</v>
      </c>
      <c r="D10" s="3"/>
    </row>
    <row r="11" spans="1:4">
      <c r="A11" s="7" t="s">
        <v>191</v>
      </c>
      <c r="B11" s="15"/>
      <c r="C11" s="15">
        <f>(C9 + C10) * Parametry!B19 / 100</f>
        <v>0</v>
      </c>
      <c r="D11" s="3"/>
    </row>
    <row r="12" spans="1:4">
      <c r="A12" s="20" t="s">
        <v>192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193</v>
      </c>
      <c r="B13" s="15"/>
      <c r="C13" s="15">
        <f>(B12 + C12) * Parametry!B20 / 100</f>
        <v>0</v>
      </c>
      <c r="D13" s="3"/>
    </row>
    <row r="14" spans="1:4">
      <c r="A14" s="7" t="s">
        <v>194</v>
      </c>
      <c r="B14" s="15"/>
      <c r="C14" s="15">
        <f>(B12 + C12) * Parametry!B21 / 100</f>
        <v>0</v>
      </c>
      <c r="D14" s="3"/>
    </row>
    <row r="15" spans="1:4">
      <c r="A15" s="7" t="s">
        <v>195</v>
      </c>
      <c r="B15" s="15"/>
      <c r="C15" s="15">
        <f>(B7 + C7) * Parametry!B22 / 100</f>
        <v>0</v>
      </c>
      <c r="D15" s="3"/>
    </row>
    <row r="16" spans="1:4">
      <c r="A16" s="6" t="s">
        <v>196</v>
      </c>
      <c r="B16" s="16"/>
      <c r="C16" s="16">
        <f>B12 + C12 + C13 + C14 + C15</f>
        <v>0</v>
      </c>
      <c r="D16" s="3"/>
    </row>
    <row r="17" spans="1:4">
      <c r="A17" s="7" t="s">
        <v>13</v>
      </c>
      <c r="B17" s="15"/>
      <c r="C17" s="15"/>
      <c r="D17" s="3"/>
    </row>
    <row r="18" spans="1:4">
      <c r="A18" s="6" t="s">
        <v>197</v>
      </c>
      <c r="B18" s="16"/>
      <c r="C18" s="16"/>
      <c r="D18" s="3"/>
    </row>
    <row r="19" spans="1:4">
      <c r="A19" s="7" t="s">
        <v>198</v>
      </c>
      <c r="B19" s="15"/>
      <c r="C19" s="15">
        <f>C12 * Parametry!B23 / 100</f>
        <v>0</v>
      </c>
      <c r="D19" s="3"/>
    </row>
    <row r="20" spans="1:4">
      <c r="A20" s="7" t="s">
        <v>199</v>
      </c>
      <c r="B20" s="15"/>
      <c r="C20" s="15">
        <f>C12 * Parametry!B24 / 100</f>
        <v>0</v>
      </c>
      <c r="D20" s="3"/>
    </row>
    <row r="21" spans="1:4">
      <c r="A21" s="6" t="s">
        <v>200</v>
      </c>
      <c r="B21" s="16"/>
      <c r="C21" s="16">
        <f>C19 + C20</f>
        <v>0</v>
      </c>
      <c r="D21" s="3"/>
    </row>
    <row r="22" spans="1:4">
      <c r="A22" s="7" t="s">
        <v>201</v>
      </c>
      <c r="B22" s="15"/>
      <c r="C22" s="15">
        <f>Parametry!B25 * Parametry!B28 * (C16 * Parametry!B27)^Parametry!B26</f>
        <v>0</v>
      </c>
      <c r="D22" s="3"/>
    </row>
    <row r="23" spans="1:4">
      <c r="A23" s="7" t="s">
        <v>13</v>
      </c>
      <c r="B23" s="15"/>
      <c r="C23" s="15"/>
      <c r="D23" s="3"/>
    </row>
    <row r="24" spans="1:4">
      <c r="A24" s="4" t="s">
        <v>202</v>
      </c>
      <c r="B24" s="12"/>
      <c r="C24" s="12">
        <f>C16 + C21 + C22</f>
        <v>0</v>
      </c>
      <c r="D24" s="3"/>
    </row>
    <row r="25" spans="1:4">
      <c r="A25" s="7" t="s">
        <v>203</v>
      </c>
      <c r="B25" s="15">
        <f>(SUM(Rozpočet!F21:F24)+SUM(Rozpočet!F28:F32,Rozpočet!F34:F57,Rozpočet!F59)+SUM(Rozpočet!F62:F77)) + (SUM(Rozpočet!H21:H24)+SUM(Rozpočet!H28:H32,Rozpočet!H34:H57)+SUM(Rozpočet!H62:H77)) + B4 + C4 + C8 + C11 + C13 + C14 + C15 + C21 + C22</f>
        <v>0</v>
      </c>
      <c r="C25" s="15">
        <f>B25 * Parametry!B29 / 100</f>
        <v>0</v>
      </c>
      <c r="D25" s="3"/>
    </row>
    <row r="26" spans="1:4">
      <c r="A26" s="7" t="s">
        <v>204</v>
      </c>
      <c r="B26" s="15">
        <f>(SUM(Rozpočet!F21)+SUM(Rozpočet!F28,Rozpočet!F30,Rozpočet!F34,Rozpočet!F36,Rozpočet!F38,Rozpočet!F40,Rozpočet!F43,Rozpočet!F45,Rozpočet!F47,Rozpočet!F49,Rozpočet!F52,Rozpočet!F54:F55)+SUM(Rozpočet!F62,Rozpočet!F64,Rozpočet!F66,Rozpočet!F68:F69,Rozpočet!F71,Rozpočet!F73,Rozpočet!F75:F76)) + (SUM(Rozpočet!H21)+SUM(Rozpočet!H28,Rozpočet!H30,Rozpočet!H34,Rozpočet!H36,Rozpočet!H38,Rozpočet!H40,Rozpočet!H43,Rozpočet!H45,Rozpočet!H47,Rozpočet!H49,Rozpočet!H52,Rozpočet!H54:H55)+SUM(Rozpočet!H62,Rozpočet!H64,Rozpočet!H66,Rozpočet!H68:H69,Rozpočet!H71,Rozpočet!H73,Rozpočet!H75:H76))</f>
        <v>0</v>
      </c>
      <c r="C26" s="15">
        <f>B26 * Parametry!B30 / 100</f>
        <v>0</v>
      </c>
      <c r="D26" s="3"/>
    </row>
    <row r="27" spans="1:4">
      <c r="A27" s="4" t="s">
        <v>205</v>
      </c>
      <c r="B27" s="12"/>
      <c r="C27" s="12">
        <f>C24 + C25 + C26</f>
        <v>0</v>
      </c>
      <c r="D27" s="3"/>
    </row>
    <row r="28" spans="1:4">
      <c r="A28" s="6" t="s">
        <v>206</v>
      </c>
      <c r="B28" s="19" t="s">
        <v>52</v>
      </c>
      <c r="C28" s="19" t="s">
        <v>54</v>
      </c>
      <c r="D28" s="3"/>
    </row>
    <row r="29" spans="1:4">
      <c r="A29" s="7" t="s">
        <v>58</v>
      </c>
      <c r="B29" s="15">
        <f>(Rozpočet!F7)</f>
        <v>0</v>
      </c>
      <c r="C29" s="15">
        <f>(Rozpočet!H7)</f>
        <v>0</v>
      </c>
      <c r="D29" s="3"/>
    </row>
    <row r="30" spans="1:4">
      <c r="A30" s="7" t="s">
        <v>69</v>
      </c>
      <c r="B30" s="15">
        <f>(Rozpočet!F13)</f>
        <v>0</v>
      </c>
      <c r="C30" s="15">
        <f>(Rozpočet!H13)</f>
        <v>0</v>
      </c>
      <c r="D30" s="3"/>
    </row>
    <row r="31" spans="1:4">
      <c r="A31" s="7" t="s">
        <v>75</v>
      </c>
      <c r="B31" s="15">
        <f>(Rozpočet!F19)</f>
        <v>0</v>
      </c>
      <c r="C31" s="15">
        <f>(Rozpočet!H19)</f>
        <v>0</v>
      </c>
      <c r="D31" s="3"/>
    </row>
    <row r="32" spans="1:4">
      <c r="A32" s="7" t="s">
        <v>83</v>
      </c>
      <c r="B32" s="15">
        <f>(Rozpočet!F25)</f>
        <v>0</v>
      </c>
      <c r="C32" s="15">
        <f>(Rozpočet!H25)</f>
        <v>0</v>
      </c>
      <c r="D32" s="3"/>
    </row>
    <row r="33" spans="1:4">
      <c r="A33" s="7" t="s">
        <v>86</v>
      </c>
      <c r="B33" s="15">
        <f>(Rozpočet!F60)</f>
        <v>0</v>
      </c>
      <c r="C33" s="15">
        <f>(Rozpočet!H60)</f>
        <v>0</v>
      </c>
      <c r="D33" s="3"/>
    </row>
    <row r="34" spans="1:4">
      <c r="A34" s="7" t="s">
        <v>207</v>
      </c>
      <c r="B34" s="15">
        <f>(Rozpočet!F33)</f>
        <v>0</v>
      </c>
      <c r="C34" s="15">
        <f>(Rozpočet!H33)</f>
        <v>0</v>
      </c>
      <c r="D34" s="3"/>
    </row>
    <row r="35" spans="1:4">
      <c r="A35" s="7" t="s">
        <v>141</v>
      </c>
      <c r="B35" s="15">
        <f>(Rozpočet!F78)</f>
        <v>0</v>
      </c>
      <c r="C35" s="15">
        <f>(Rozpočet!H78)</f>
        <v>0</v>
      </c>
      <c r="D35" s="3"/>
    </row>
    <row r="36" spans="1:4">
      <c r="A36" s="7" t="s">
        <v>13</v>
      </c>
      <c r="B36" s="15"/>
      <c r="C36" s="15"/>
      <c r="D3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7D62D-A538-4213-B1BA-9675D4EF6927}">
  <dimension ref="A1:L84"/>
  <sheetViews>
    <sheetView workbookViewId="0"/>
  </sheetViews>
  <sheetFormatPr defaultRowHeight="15"/>
  <cols>
    <col min="1" max="1" width="11.140625" style="1" bestFit="1" customWidth="1"/>
    <col min="2" max="2" width="79" style="1" bestFit="1" customWidth="1"/>
    <col min="3" max="3" width="4" style="1" bestFit="1" customWidth="1"/>
    <col min="4" max="4" width="5.42578125" style="10" bestFit="1" customWidth="1"/>
    <col min="5" max="5" width="7.140625" style="10" bestFit="1" customWidth="1"/>
    <col min="6" max="6" width="13.42578125" style="10" bestFit="1" customWidth="1"/>
    <col min="7" max="7" width="6.42578125" style="10" bestFit="1" customWidth="1"/>
    <col min="8" max="8" width="12.5703125" style="10" bestFit="1" customWidth="1"/>
    <col min="9" max="9" width="5.28515625" style="10" bestFit="1" customWidth="1"/>
    <col min="10" max="10" width="11.42578125" style="10" bestFit="1" customWidth="1"/>
    <col min="13" max="13" width="0" hidden="1" customWidth="1"/>
  </cols>
  <sheetData>
    <row r="1" spans="1:12">
      <c r="A1" s="2" t="s">
        <v>49</v>
      </c>
      <c r="B1" s="2" t="s">
        <v>0</v>
      </c>
      <c r="C1" s="2" t="s">
        <v>50</v>
      </c>
      <c r="D1" s="11" t="s">
        <v>51</v>
      </c>
      <c r="E1" s="11" t="s">
        <v>52</v>
      </c>
      <c r="F1" s="11" t="s">
        <v>53</v>
      </c>
      <c r="G1" s="11" t="s">
        <v>54</v>
      </c>
      <c r="H1" s="11" t="s">
        <v>55</v>
      </c>
      <c r="I1" s="11" t="s">
        <v>56</v>
      </c>
      <c r="J1" s="11" t="s">
        <v>57</v>
      </c>
      <c r="K1" s="3"/>
      <c r="L1" s="3"/>
    </row>
    <row r="2" spans="1:12">
      <c r="A2" s="4" t="s">
        <v>13</v>
      </c>
      <c r="B2" s="4" t="s">
        <v>58</v>
      </c>
      <c r="C2" s="4" t="s">
        <v>13</v>
      </c>
      <c r="D2" s="12"/>
      <c r="E2" s="12"/>
      <c r="F2" s="12"/>
      <c r="G2" s="12"/>
      <c r="H2" s="12"/>
      <c r="I2" s="12"/>
      <c r="J2" s="12"/>
      <c r="K2" s="3"/>
      <c r="L2" s="3"/>
    </row>
    <row r="3" spans="1:12">
      <c r="A3" s="13" t="s">
        <v>59</v>
      </c>
      <c r="B3" s="13" t="s">
        <v>60</v>
      </c>
      <c r="C3" s="13" t="s">
        <v>13</v>
      </c>
      <c r="D3" s="14"/>
      <c r="E3" s="14"/>
      <c r="F3" s="14"/>
      <c r="G3" s="14"/>
      <c r="H3" s="14"/>
      <c r="I3" s="14"/>
      <c r="J3" s="14"/>
      <c r="K3" s="3"/>
      <c r="L3" s="3"/>
    </row>
    <row r="4" spans="1:12">
      <c r="A4" s="7" t="s">
        <v>61</v>
      </c>
      <c r="B4" s="7" t="s">
        <v>62</v>
      </c>
      <c r="C4" s="7" t="s">
        <v>63</v>
      </c>
      <c r="D4" s="15">
        <v>1</v>
      </c>
      <c r="E4" s="22"/>
      <c r="F4" s="15">
        <f>D4*E4</f>
        <v>0</v>
      </c>
      <c r="G4" s="22"/>
      <c r="H4" s="15">
        <f>D4*G4</f>
        <v>0</v>
      </c>
      <c r="I4" s="15">
        <f>E4+G4</f>
        <v>0</v>
      </c>
      <c r="J4" s="15">
        <f>F4+H4</f>
        <v>0</v>
      </c>
      <c r="K4" s="3"/>
      <c r="L4" s="3"/>
    </row>
    <row r="5" spans="1:12">
      <c r="A5" s="13" t="s">
        <v>13</v>
      </c>
      <c r="B5" s="13" t="s">
        <v>64</v>
      </c>
      <c r="C5" s="13" t="s">
        <v>13</v>
      </c>
      <c r="D5" s="14"/>
      <c r="E5" s="14"/>
      <c r="F5" s="14"/>
      <c r="G5" s="14"/>
      <c r="H5" s="14"/>
      <c r="I5" s="14"/>
      <c r="J5" s="14"/>
      <c r="K5" s="3"/>
      <c r="L5" s="3"/>
    </row>
    <row r="6" spans="1:12">
      <c r="A6" s="7" t="s">
        <v>65</v>
      </c>
      <c r="B6" s="7" t="s">
        <v>66</v>
      </c>
      <c r="C6" s="7" t="s">
        <v>67</v>
      </c>
      <c r="D6" s="15">
        <v>3</v>
      </c>
      <c r="E6" s="22"/>
      <c r="F6" s="15">
        <f>D6*E6</f>
        <v>0</v>
      </c>
      <c r="G6" s="22"/>
      <c r="H6" s="15">
        <f>D6*G6</f>
        <v>0</v>
      </c>
      <c r="I6" s="15">
        <f>E6+G6</f>
        <v>0</v>
      </c>
      <c r="J6" s="15">
        <f>F6+H6</f>
        <v>0</v>
      </c>
      <c r="K6" s="3"/>
      <c r="L6" s="3"/>
    </row>
    <row r="7" spans="1:12">
      <c r="A7" s="4" t="s">
        <v>13</v>
      </c>
      <c r="B7" s="4" t="s">
        <v>68</v>
      </c>
      <c r="C7" s="4" t="s">
        <v>13</v>
      </c>
      <c r="D7" s="12"/>
      <c r="E7" s="12"/>
      <c r="F7" s="12">
        <f>SUM(F3:F6)</f>
        <v>0</v>
      </c>
      <c r="G7" s="12"/>
      <c r="H7" s="12">
        <f>SUM(H3:H6)</f>
        <v>0</v>
      </c>
      <c r="I7" s="12"/>
      <c r="J7" s="12">
        <f>SUM(J3:J6)</f>
        <v>0</v>
      </c>
      <c r="K7" s="3"/>
      <c r="L7" s="3"/>
    </row>
    <row r="8" spans="1:12">
      <c r="A8" s="4" t="s">
        <v>13</v>
      </c>
      <c r="B8" s="4" t="s">
        <v>69</v>
      </c>
      <c r="C8" s="4" t="s">
        <v>13</v>
      </c>
      <c r="D8" s="12"/>
      <c r="E8" s="12"/>
      <c r="F8" s="12"/>
      <c r="G8" s="12"/>
      <c r="H8" s="12"/>
      <c r="I8" s="12"/>
      <c r="J8" s="12"/>
      <c r="K8" s="3"/>
      <c r="L8" s="3"/>
    </row>
    <row r="9" spans="1:12">
      <c r="A9" s="13" t="s">
        <v>59</v>
      </c>
      <c r="B9" s="13" t="s">
        <v>60</v>
      </c>
      <c r="C9" s="13" t="s">
        <v>13</v>
      </c>
      <c r="D9" s="14"/>
      <c r="E9" s="14"/>
      <c r="F9" s="14"/>
      <c r="G9" s="14"/>
      <c r="H9" s="14"/>
      <c r="I9" s="14"/>
      <c r="J9" s="14"/>
      <c r="K9" s="3"/>
      <c r="L9" s="3"/>
    </row>
    <row r="10" spans="1:12">
      <c r="A10" s="7" t="s">
        <v>70</v>
      </c>
      <c r="B10" s="7" t="s">
        <v>71</v>
      </c>
      <c r="C10" s="7" t="s">
        <v>63</v>
      </c>
      <c r="D10" s="15">
        <v>1</v>
      </c>
      <c r="E10" s="22"/>
      <c r="F10" s="15">
        <f>D10*E10</f>
        <v>0</v>
      </c>
      <c r="G10" s="22"/>
      <c r="H10" s="15">
        <f>D10*G10</f>
        <v>0</v>
      </c>
      <c r="I10" s="15">
        <f>E10+G10</f>
        <v>0</v>
      </c>
      <c r="J10" s="15">
        <f>F10+H10</f>
        <v>0</v>
      </c>
      <c r="K10" s="3"/>
      <c r="L10" s="3"/>
    </row>
    <row r="11" spans="1:12">
      <c r="A11" s="13" t="s">
        <v>13</v>
      </c>
      <c r="B11" s="13" t="s">
        <v>64</v>
      </c>
      <c r="C11" s="13" t="s">
        <v>13</v>
      </c>
      <c r="D11" s="14"/>
      <c r="E11" s="14"/>
      <c r="F11" s="14"/>
      <c r="G11" s="14"/>
      <c r="H11" s="14"/>
      <c r="I11" s="14"/>
      <c r="J11" s="14"/>
      <c r="K11" s="3"/>
      <c r="L11" s="3"/>
    </row>
    <row r="12" spans="1:12">
      <c r="A12" s="7" t="s">
        <v>72</v>
      </c>
      <c r="B12" s="7" t="s">
        <v>73</v>
      </c>
      <c r="C12" s="7" t="s">
        <v>67</v>
      </c>
      <c r="D12" s="15">
        <v>6</v>
      </c>
      <c r="E12" s="22"/>
      <c r="F12" s="15">
        <f>D12*E12</f>
        <v>0</v>
      </c>
      <c r="G12" s="22"/>
      <c r="H12" s="15">
        <f>D12*G12</f>
        <v>0</v>
      </c>
      <c r="I12" s="15">
        <f>E12+G12</f>
        <v>0</v>
      </c>
      <c r="J12" s="15">
        <f>F12+H12</f>
        <v>0</v>
      </c>
      <c r="K12" s="3"/>
      <c r="L12" s="3"/>
    </row>
    <row r="13" spans="1:12">
      <c r="A13" s="4" t="s">
        <v>13</v>
      </c>
      <c r="B13" s="4" t="s">
        <v>74</v>
      </c>
      <c r="C13" s="4" t="s">
        <v>13</v>
      </c>
      <c r="D13" s="12"/>
      <c r="E13" s="12"/>
      <c r="F13" s="12">
        <f>SUM(F9:F12)</f>
        <v>0</v>
      </c>
      <c r="G13" s="12"/>
      <c r="H13" s="12">
        <f>SUM(H9:H12)</f>
        <v>0</v>
      </c>
      <c r="I13" s="12"/>
      <c r="J13" s="12">
        <f>SUM(J9:J12)</f>
        <v>0</v>
      </c>
      <c r="K13" s="3"/>
      <c r="L13" s="3"/>
    </row>
    <row r="14" spans="1:12">
      <c r="A14" s="4" t="s">
        <v>13</v>
      </c>
      <c r="B14" s="4" t="s">
        <v>75</v>
      </c>
      <c r="C14" s="4" t="s">
        <v>13</v>
      </c>
      <c r="D14" s="12"/>
      <c r="E14" s="12"/>
      <c r="F14" s="12"/>
      <c r="G14" s="12"/>
      <c r="H14" s="12"/>
      <c r="I14" s="12"/>
      <c r="J14" s="12"/>
      <c r="K14" s="3"/>
      <c r="L14" s="3"/>
    </row>
    <row r="15" spans="1:12">
      <c r="A15" s="13" t="s">
        <v>59</v>
      </c>
      <c r="B15" s="13" t="s">
        <v>76</v>
      </c>
      <c r="C15" s="13" t="s">
        <v>13</v>
      </c>
      <c r="D15" s="14"/>
      <c r="E15" s="14"/>
      <c r="F15" s="14"/>
      <c r="G15" s="14"/>
      <c r="H15" s="14"/>
      <c r="I15" s="14"/>
      <c r="J15" s="14"/>
      <c r="K15" s="3"/>
      <c r="L15" s="3"/>
    </row>
    <row r="16" spans="1:12">
      <c r="A16" s="7" t="s">
        <v>77</v>
      </c>
      <c r="B16" s="7" t="s">
        <v>78</v>
      </c>
      <c r="C16" s="7" t="s">
        <v>63</v>
      </c>
      <c r="D16" s="15">
        <v>1</v>
      </c>
      <c r="E16" s="22"/>
      <c r="F16" s="15">
        <f>D16*E16</f>
        <v>0</v>
      </c>
      <c r="G16" s="22"/>
      <c r="H16" s="15">
        <f>D16*G16</f>
        <v>0</v>
      </c>
      <c r="I16" s="15">
        <f>E16+G16</f>
        <v>0</v>
      </c>
      <c r="J16" s="15">
        <f>F16+H16</f>
        <v>0</v>
      </c>
      <c r="K16" s="3"/>
      <c r="L16" s="3"/>
    </row>
    <row r="17" spans="1:12">
      <c r="A17" s="13" t="s">
        <v>13</v>
      </c>
      <c r="B17" s="13" t="s">
        <v>79</v>
      </c>
      <c r="C17" s="13" t="s">
        <v>13</v>
      </c>
      <c r="D17" s="14"/>
      <c r="E17" s="14"/>
      <c r="F17" s="14"/>
      <c r="G17" s="14"/>
      <c r="H17" s="14"/>
      <c r="I17" s="14"/>
      <c r="J17" s="14"/>
      <c r="K17" s="3"/>
      <c r="L17" s="3"/>
    </row>
    <row r="18" spans="1:12">
      <c r="A18" s="7" t="s">
        <v>80</v>
      </c>
      <c r="B18" s="7" t="s">
        <v>81</v>
      </c>
      <c r="C18" s="7" t="s">
        <v>67</v>
      </c>
      <c r="D18" s="15">
        <v>1</v>
      </c>
      <c r="E18" s="22"/>
      <c r="F18" s="15">
        <f>D18*E18</f>
        <v>0</v>
      </c>
      <c r="G18" s="22"/>
      <c r="H18" s="15">
        <f>D18*G18</f>
        <v>0</v>
      </c>
      <c r="I18" s="15">
        <f>E18+G18</f>
        <v>0</v>
      </c>
      <c r="J18" s="15">
        <f>F18+H18</f>
        <v>0</v>
      </c>
      <c r="K18" s="3"/>
      <c r="L18" s="3"/>
    </row>
    <row r="19" spans="1:12">
      <c r="A19" s="4" t="s">
        <v>13</v>
      </c>
      <c r="B19" s="4" t="s">
        <v>82</v>
      </c>
      <c r="C19" s="4" t="s">
        <v>13</v>
      </c>
      <c r="D19" s="12"/>
      <c r="E19" s="12"/>
      <c r="F19" s="12">
        <f>SUM(F15:F18)</f>
        <v>0</v>
      </c>
      <c r="G19" s="12"/>
      <c r="H19" s="12">
        <f>SUM(H15:H18)</f>
        <v>0</v>
      </c>
      <c r="I19" s="12"/>
      <c r="J19" s="12">
        <f>SUM(J15:J18)</f>
        <v>0</v>
      </c>
      <c r="K19" s="3"/>
      <c r="L19" s="3"/>
    </row>
    <row r="20" spans="1:12">
      <c r="A20" s="4" t="s">
        <v>13</v>
      </c>
      <c r="B20" s="4" t="s">
        <v>83</v>
      </c>
      <c r="C20" s="4" t="s">
        <v>13</v>
      </c>
      <c r="D20" s="12"/>
      <c r="E20" s="12"/>
      <c r="F20" s="12"/>
      <c r="G20" s="12"/>
      <c r="H20" s="12"/>
      <c r="I20" s="12"/>
      <c r="J20" s="12"/>
      <c r="K20" s="3"/>
      <c r="L20" s="3"/>
    </row>
    <row r="21" spans="1:12">
      <c r="A21" s="13" t="s">
        <v>13</v>
      </c>
      <c r="B21" s="13" t="s">
        <v>84</v>
      </c>
      <c r="C21" s="13" t="s">
        <v>13</v>
      </c>
      <c r="D21" s="14"/>
      <c r="E21" s="14"/>
      <c r="F21" s="14"/>
      <c r="G21" s="14"/>
      <c r="H21" s="14"/>
      <c r="I21" s="14"/>
      <c r="J21" s="14"/>
      <c r="K21" s="3"/>
      <c r="L21" s="3"/>
    </row>
    <row r="22" spans="1:12">
      <c r="A22" s="7" t="s">
        <v>13</v>
      </c>
      <c r="B22" s="7" t="s">
        <v>58</v>
      </c>
      <c r="C22" s="7" t="s">
        <v>63</v>
      </c>
      <c r="D22" s="15">
        <v>1</v>
      </c>
      <c r="E22" s="22"/>
      <c r="F22" s="15">
        <f>D22*E22</f>
        <v>0</v>
      </c>
      <c r="G22" s="22"/>
      <c r="H22" s="15">
        <f>D22*G22</f>
        <v>0</v>
      </c>
      <c r="I22" s="15">
        <f t="shared" ref="I22:J24" si="0">E22+G22</f>
        <v>0</v>
      </c>
      <c r="J22" s="15">
        <f t="shared" si="0"/>
        <v>0</v>
      </c>
      <c r="K22" s="3"/>
      <c r="L22" s="3"/>
    </row>
    <row r="23" spans="1:12">
      <c r="A23" s="7" t="s">
        <v>13</v>
      </c>
      <c r="B23" s="7" t="s">
        <v>69</v>
      </c>
      <c r="C23" s="7" t="s">
        <v>63</v>
      </c>
      <c r="D23" s="15">
        <v>1</v>
      </c>
      <c r="E23" s="22"/>
      <c r="F23" s="15">
        <f>D23*E23</f>
        <v>0</v>
      </c>
      <c r="G23" s="22"/>
      <c r="H23" s="15">
        <f>D23*G23</f>
        <v>0</v>
      </c>
      <c r="I23" s="15">
        <f t="shared" si="0"/>
        <v>0</v>
      </c>
      <c r="J23" s="15">
        <f t="shared" si="0"/>
        <v>0</v>
      </c>
      <c r="K23" s="3"/>
      <c r="L23" s="3"/>
    </row>
    <row r="24" spans="1:12">
      <c r="A24" s="7" t="s">
        <v>13</v>
      </c>
      <c r="B24" s="7" t="s">
        <v>75</v>
      </c>
      <c r="C24" s="7" t="s">
        <v>63</v>
      </c>
      <c r="D24" s="15">
        <v>1</v>
      </c>
      <c r="E24" s="22"/>
      <c r="F24" s="15">
        <f>D24*E24</f>
        <v>0</v>
      </c>
      <c r="G24" s="22"/>
      <c r="H24" s="15">
        <f>D24*G24</f>
        <v>0</v>
      </c>
      <c r="I24" s="15">
        <f t="shared" si="0"/>
        <v>0</v>
      </c>
      <c r="J24" s="15">
        <f t="shared" si="0"/>
        <v>0</v>
      </c>
      <c r="K24" s="3"/>
      <c r="L24" s="3"/>
    </row>
    <row r="25" spans="1:12">
      <c r="A25" s="4" t="s">
        <v>13</v>
      </c>
      <c r="B25" s="4" t="s">
        <v>85</v>
      </c>
      <c r="C25" s="4" t="s">
        <v>13</v>
      </c>
      <c r="D25" s="12"/>
      <c r="E25" s="12"/>
      <c r="F25" s="12">
        <f>SUM(F21:F24)</f>
        <v>0</v>
      </c>
      <c r="G25" s="12"/>
      <c r="H25" s="12">
        <f>SUM(H21:H24)</f>
        <v>0</v>
      </c>
      <c r="I25" s="12"/>
      <c r="J25" s="12">
        <f>SUM(J21:J24)</f>
        <v>0</v>
      </c>
      <c r="K25" s="3"/>
      <c r="L25" s="3"/>
    </row>
    <row r="26" spans="1:12">
      <c r="A26" s="4" t="s">
        <v>13</v>
      </c>
      <c r="B26" s="4" t="s">
        <v>86</v>
      </c>
      <c r="C26" s="4" t="s">
        <v>13</v>
      </c>
      <c r="D26" s="12"/>
      <c r="E26" s="12"/>
      <c r="F26" s="12"/>
      <c r="G26" s="12"/>
      <c r="H26" s="12"/>
      <c r="I26" s="12"/>
      <c r="J26" s="12"/>
      <c r="K26" s="3"/>
      <c r="L26" s="3"/>
    </row>
    <row r="27" spans="1:12">
      <c r="A27" s="6" t="s">
        <v>13</v>
      </c>
      <c r="B27" s="6" t="s">
        <v>87</v>
      </c>
      <c r="C27" s="6" t="s">
        <v>13</v>
      </c>
      <c r="D27" s="16"/>
      <c r="E27" s="16"/>
      <c r="F27" s="16"/>
      <c r="G27" s="16"/>
      <c r="H27" s="16"/>
      <c r="I27" s="16"/>
      <c r="J27" s="16"/>
      <c r="K27" s="3"/>
      <c r="L27" s="3"/>
    </row>
    <row r="28" spans="1:12">
      <c r="A28" s="13" t="s">
        <v>88</v>
      </c>
      <c r="B28" s="13" t="s">
        <v>89</v>
      </c>
      <c r="C28" s="13" t="s">
        <v>13</v>
      </c>
      <c r="D28" s="14"/>
      <c r="E28" s="14"/>
      <c r="F28" s="14"/>
      <c r="G28" s="14"/>
      <c r="H28" s="14"/>
      <c r="I28" s="14"/>
      <c r="J28" s="14"/>
      <c r="K28" s="3"/>
      <c r="L28" s="3"/>
    </row>
    <row r="29" spans="1:12">
      <c r="A29" s="7" t="s">
        <v>90</v>
      </c>
      <c r="B29" s="7" t="s">
        <v>91</v>
      </c>
      <c r="C29" s="7" t="s">
        <v>63</v>
      </c>
      <c r="D29" s="15">
        <v>3</v>
      </c>
      <c r="E29" s="22"/>
      <c r="F29" s="15">
        <f>D29*E29</f>
        <v>0</v>
      </c>
      <c r="G29" s="22"/>
      <c r="H29" s="15">
        <f>D29*G29</f>
        <v>0</v>
      </c>
      <c r="I29" s="15">
        <f>E29+G29</f>
        <v>0</v>
      </c>
      <c r="J29" s="15">
        <f>F29+H29</f>
        <v>0</v>
      </c>
      <c r="K29" s="3"/>
      <c r="L29" s="3"/>
    </row>
    <row r="30" spans="1:12">
      <c r="A30" s="13" t="s">
        <v>92</v>
      </c>
      <c r="B30" s="13" t="s">
        <v>93</v>
      </c>
      <c r="C30" s="13" t="s">
        <v>13</v>
      </c>
      <c r="D30" s="14"/>
      <c r="E30" s="14"/>
      <c r="F30" s="14"/>
      <c r="G30" s="14"/>
      <c r="H30" s="14"/>
      <c r="I30" s="14"/>
      <c r="J30" s="14"/>
      <c r="K30" s="3"/>
      <c r="L30" s="3"/>
    </row>
    <row r="31" spans="1:12">
      <c r="A31" s="7" t="s">
        <v>94</v>
      </c>
      <c r="B31" s="7" t="s">
        <v>95</v>
      </c>
      <c r="C31" s="7" t="s">
        <v>63</v>
      </c>
      <c r="D31" s="15">
        <v>8</v>
      </c>
      <c r="E31" s="22"/>
      <c r="F31" s="15">
        <f>D31*E31</f>
        <v>0</v>
      </c>
      <c r="G31" s="22"/>
      <c r="H31" s="15">
        <f>D31*G31</f>
        <v>0</v>
      </c>
      <c r="I31" s="15">
        <f>E31+G31</f>
        <v>0</v>
      </c>
      <c r="J31" s="15">
        <f>F31+H31</f>
        <v>0</v>
      </c>
      <c r="K31" s="3"/>
      <c r="L31" s="3"/>
    </row>
    <row r="32" spans="1:12">
      <c r="A32" s="7" t="s">
        <v>96</v>
      </c>
      <c r="B32" s="7" t="s">
        <v>97</v>
      </c>
      <c r="C32" s="7" t="s">
        <v>63</v>
      </c>
      <c r="D32" s="15">
        <v>16</v>
      </c>
      <c r="E32" s="22"/>
      <c r="F32" s="15">
        <f>D32*E32</f>
        <v>0</v>
      </c>
      <c r="G32" s="22"/>
      <c r="H32" s="15">
        <f>D32*G32</f>
        <v>0</v>
      </c>
      <c r="I32" s="15">
        <f>E32+G32</f>
        <v>0</v>
      </c>
      <c r="J32" s="15">
        <f>F32+H32</f>
        <v>0</v>
      </c>
      <c r="K32" s="3"/>
      <c r="L32" s="3"/>
    </row>
    <row r="33" spans="1:12">
      <c r="A33" s="6" t="s">
        <v>13</v>
      </c>
      <c r="B33" s="6" t="s">
        <v>98</v>
      </c>
      <c r="C33" s="6" t="s">
        <v>13</v>
      </c>
      <c r="D33" s="16"/>
      <c r="E33" s="16"/>
      <c r="F33" s="16">
        <f>SUM(F28:F32)</f>
        <v>0</v>
      </c>
      <c r="G33" s="16"/>
      <c r="H33" s="16">
        <f>SUM(H28:H32)</f>
        <v>0</v>
      </c>
      <c r="I33" s="16"/>
      <c r="J33" s="16">
        <f>SUM(J28:J32)</f>
        <v>0</v>
      </c>
      <c r="K33" s="3"/>
      <c r="L33" s="3"/>
    </row>
    <row r="34" spans="1:12">
      <c r="A34" s="13" t="s">
        <v>88</v>
      </c>
      <c r="B34" s="13" t="s">
        <v>89</v>
      </c>
      <c r="C34" s="13" t="s">
        <v>13</v>
      </c>
      <c r="D34" s="14"/>
      <c r="E34" s="14"/>
      <c r="F34" s="14"/>
      <c r="G34" s="14"/>
      <c r="H34" s="14"/>
      <c r="I34" s="14"/>
      <c r="J34" s="14"/>
      <c r="K34" s="3"/>
      <c r="L34" s="3"/>
    </row>
    <row r="35" spans="1:12">
      <c r="A35" s="7" t="s">
        <v>90</v>
      </c>
      <c r="B35" s="7" t="s">
        <v>91</v>
      </c>
      <c r="C35" s="7" t="s">
        <v>63</v>
      </c>
      <c r="D35" s="15">
        <v>3</v>
      </c>
      <c r="E35" s="22"/>
      <c r="F35" s="15">
        <f>D35*E35</f>
        <v>0</v>
      </c>
      <c r="G35" s="22"/>
      <c r="H35" s="15">
        <f>D35*G35</f>
        <v>0</v>
      </c>
      <c r="I35" s="15">
        <f>E35+G35</f>
        <v>0</v>
      </c>
      <c r="J35" s="15">
        <f>F35+H35</f>
        <v>0</v>
      </c>
      <c r="K35" s="3"/>
      <c r="L35" s="3"/>
    </row>
    <row r="36" spans="1:12">
      <c r="A36" s="13" t="s">
        <v>99</v>
      </c>
      <c r="B36" s="13" t="s">
        <v>100</v>
      </c>
      <c r="C36" s="13" t="s">
        <v>13</v>
      </c>
      <c r="D36" s="14"/>
      <c r="E36" s="14"/>
      <c r="F36" s="14"/>
      <c r="G36" s="14"/>
      <c r="H36" s="14"/>
      <c r="I36" s="14"/>
      <c r="J36" s="14"/>
      <c r="K36" s="3"/>
      <c r="L36" s="3"/>
    </row>
    <row r="37" spans="1:12">
      <c r="A37" s="7" t="s">
        <v>101</v>
      </c>
      <c r="B37" s="7" t="s">
        <v>102</v>
      </c>
      <c r="C37" s="7" t="s">
        <v>103</v>
      </c>
      <c r="D37" s="15">
        <v>5</v>
      </c>
      <c r="E37" s="22"/>
      <c r="F37" s="15">
        <f>D37*E37</f>
        <v>0</v>
      </c>
      <c r="G37" s="22"/>
      <c r="H37" s="15">
        <f>D37*G37</f>
        <v>0</v>
      </c>
      <c r="I37" s="15">
        <f>E37+G37</f>
        <v>0</v>
      </c>
      <c r="J37" s="15">
        <f>F37+H37</f>
        <v>0</v>
      </c>
      <c r="K37" s="3"/>
      <c r="L37" s="3"/>
    </row>
    <row r="38" spans="1:12">
      <c r="A38" s="13" t="s">
        <v>104</v>
      </c>
      <c r="B38" s="13" t="s">
        <v>105</v>
      </c>
      <c r="C38" s="13" t="s">
        <v>13</v>
      </c>
      <c r="D38" s="14"/>
      <c r="E38" s="14"/>
      <c r="F38" s="14"/>
      <c r="G38" s="14"/>
      <c r="H38" s="14"/>
      <c r="I38" s="14"/>
      <c r="J38" s="14"/>
      <c r="K38" s="3"/>
      <c r="L38" s="3"/>
    </row>
    <row r="39" spans="1:12">
      <c r="A39" s="7" t="s">
        <v>106</v>
      </c>
      <c r="B39" s="7" t="s">
        <v>107</v>
      </c>
      <c r="C39" s="7" t="s">
        <v>103</v>
      </c>
      <c r="D39" s="15">
        <v>2</v>
      </c>
      <c r="E39" s="22"/>
      <c r="F39" s="15">
        <f>D39*E39</f>
        <v>0</v>
      </c>
      <c r="G39" s="22"/>
      <c r="H39" s="15">
        <f>D39*G39</f>
        <v>0</v>
      </c>
      <c r="I39" s="15">
        <f>E39+G39</f>
        <v>0</v>
      </c>
      <c r="J39" s="15">
        <f>F39+H39</f>
        <v>0</v>
      </c>
      <c r="K39" s="3"/>
      <c r="L39" s="3"/>
    </row>
    <row r="40" spans="1:12">
      <c r="A40" s="13" t="s">
        <v>92</v>
      </c>
      <c r="B40" s="13" t="s">
        <v>93</v>
      </c>
      <c r="C40" s="13" t="s">
        <v>13</v>
      </c>
      <c r="D40" s="14"/>
      <c r="E40" s="14"/>
      <c r="F40" s="14"/>
      <c r="G40" s="14"/>
      <c r="H40" s="14"/>
      <c r="I40" s="14"/>
      <c r="J40" s="14"/>
      <c r="K40" s="3"/>
      <c r="L40" s="3"/>
    </row>
    <row r="41" spans="1:12">
      <c r="A41" s="7" t="s">
        <v>94</v>
      </c>
      <c r="B41" s="7" t="s">
        <v>95</v>
      </c>
      <c r="C41" s="7" t="s">
        <v>63</v>
      </c>
      <c r="D41" s="15">
        <v>8</v>
      </c>
      <c r="E41" s="22"/>
      <c r="F41" s="15">
        <f>D41*E41</f>
        <v>0</v>
      </c>
      <c r="G41" s="22"/>
      <c r="H41" s="15">
        <f>D41*G41</f>
        <v>0</v>
      </c>
      <c r="I41" s="15">
        <f>E41+G41</f>
        <v>0</v>
      </c>
      <c r="J41" s="15">
        <f>F41+H41</f>
        <v>0</v>
      </c>
      <c r="K41" s="3"/>
      <c r="L41" s="3"/>
    </row>
    <row r="42" spans="1:12">
      <c r="A42" s="7" t="s">
        <v>96</v>
      </c>
      <c r="B42" s="7" t="s">
        <v>97</v>
      </c>
      <c r="C42" s="7" t="s">
        <v>63</v>
      </c>
      <c r="D42" s="15">
        <v>16</v>
      </c>
      <c r="E42" s="22"/>
      <c r="F42" s="15">
        <f>D42*E42</f>
        <v>0</v>
      </c>
      <c r="G42" s="22"/>
      <c r="H42" s="15">
        <f>D42*G42</f>
        <v>0</v>
      </c>
      <c r="I42" s="15">
        <f>E42+G42</f>
        <v>0</v>
      </c>
      <c r="J42" s="15">
        <f>F42+H42</f>
        <v>0</v>
      </c>
      <c r="K42" s="3"/>
      <c r="L42" s="3"/>
    </row>
    <row r="43" spans="1:12">
      <c r="A43" s="13" t="s">
        <v>108</v>
      </c>
      <c r="B43" s="13" t="s">
        <v>109</v>
      </c>
      <c r="C43" s="13" t="s">
        <v>13</v>
      </c>
      <c r="D43" s="14"/>
      <c r="E43" s="14"/>
      <c r="F43" s="14"/>
      <c r="G43" s="14"/>
      <c r="H43" s="14"/>
      <c r="I43" s="14"/>
      <c r="J43" s="14"/>
      <c r="K43" s="3"/>
      <c r="L43" s="3"/>
    </row>
    <row r="44" spans="1:12">
      <c r="A44" s="7" t="s">
        <v>110</v>
      </c>
      <c r="B44" s="7" t="s">
        <v>111</v>
      </c>
      <c r="C44" s="7" t="s">
        <v>63</v>
      </c>
      <c r="D44" s="15">
        <v>1</v>
      </c>
      <c r="E44" s="22"/>
      <c r="F44" s="15">
        <f>D44*E44</f>
        <v>0</v>
      </c>
      <c r="G44" s="22"/>
      <c r="H44" s="15">
        <f>D44*G44</f>
        <v>0</v>
      </c>
      <c r="I44" s="15">
        <f>E44+G44</f>
        <v>0</v>
      </c>
      <c r="J44" s="15">
        <f>F44+H44</f>
        <v>0</v>
      </c>
      <c r="K44" s="3"/>
      <c r="L44" s="3"/>
    </row>
    <row r="45" spans="1:12">
      <c r="A45" s="13" t="s">
        <v>112</v>
      </c>
      <c r="B45" s="13" t="s">
        <v>113</v>
      </c>
      <c r="C45" s="13" t="s">
        <v>13</v>
      </c>
      <c r="D45" s="14"/>
      <c r="E45" s="14"/>
      <c r="F45" s="14"/>
      <c r="G45" s="14"/>
      <c r="H45" s="14"/>
      <c r="I45" s="14"/>
      <c r="J45" s="14"/>
      <c r="K45" s="3"/>
      <c r="L45" s="3"/>
    </row>
    <row r="46" spans="1:12">
      <c r="A46" s="7" t="s">
        <v>114</v>
      </c>
      <c r="B46" s="7" t="s">
        <v>115</v>
      </c>
      <c r="C46" s="7" t="s">
        <v>103</v>
      </c>
      <c r="D46" s="15">
        <v>5</v>
      </c>
      <c r="E46" s="22"/>
      <c r="F46" s="15">
        <f>D46*E46</f>
        <v>0</v>
      </c>
      <c r="G46" s="22"/>
      <c r="H46" s="15">
        <f>D46*G46</f>
        <v>0</v>
      </c>
      <c r="I46" s="15">
        <f>E46+G46</f>
        <v>0</v>
      </c>
      <c r="J46" s="15">
        <f>F46+H46</f>
        <v>0</v>
      </c>
      <c r="K46" s="3"/>
      <c r="L46" s="3"/>
    </row>
    <row r="47" spans="1:12">
      <c r="A47" s="13" t="s">
        <v>116</v>
      </c>
      <c r="B47" s="13" t="s">
        <v>117</v>
      </c>
      <c r="C47" s="13" t="s">
        <v>13</v>
      </c>
      <c r="D47" s="14"/>
      <c r="E47" s="14"/>
      <c r="F47" s="14"/>
      <c r="G47" s="14"/>
      <c r="H47" s="14"/>
      <c r="I47" s="14"/>
      <c r="J47" s="14"/>
      <c r="K47" s="3"/>
      <c r="L47" s="3"/>
    </row>
    <row r="48" spans="1:12">
      <c r="A48" s="7" t="s">
        <v>118</v>
      </c>
      <c r="B48" s="7" t="s">
        <v>119</v>
      </c>
      <c r="C48" s="7" t="s">
        <v>63</v>
      </c>
      <c r="D48" s="15">
        <v>2</v>
      </c>
      <c r="E48" s="22"/>
      <c r="F48" s="15">
        <f>D48*E48</f>
        <v>0</v>
      </c>
      <c r="G48" s="22"/>
      <c r="H48" s="15">
        <f>D48*G48</f>
        <v>0</v>
      </c>
      <c r="I48" s="15">
        <f>E48+G48</f>
        <v>0</v>
      </c>
      <c r="J48" s="15">
        <f>F48+H48</f>
        <v>0</v>
      </c>
      <c r="K48" s="3"/>
      <c r="L48" s="3"/>
    </row>
    <row r="49" spans="1:12">
      <c r="A49" s="13" t="s">
        <v>120</v>
      </c>
      <c r="B49" s="13" t="s">
        <v>121</v>
      </c>
      <c r="C49" s="13" t="s">
        <v>13</v>
      </c>
      <c r="D49" s="14"/>
      <c r="E49" s="14"/>
      <c r="F49" s="14"/>
      <c r="G49" s="14"/>
      <c r="H49" s="14"/>
      <c r="I49" s="14"/>
      <c r="J49" s="14"/>
      <c r="K49" s="3"/>
      <c r="L49" s="3"/>
    </row>
    <row r="50" spans="1:12">
      <c r="A50" s="7" t="s">
        <v>122</v>
      </c>
      <c r="B50" s="7" t="s">
        <v>123</v>
      </c>
      <c r="C50" s="7" t="s">
        <v>124</v>
      </c>
      <c r="D50" s="15">
        <v>4</v>
      </c>
      <c r="E50" s="22"/>
      <c r="F50" s="15">
        <f>D50*E50</f>
        <v>0</v>
      </c>
      <c r="G50" s="22"/>
      <c r="H50" s="15">
        <f>D50*G50</f>
        <v>0</v>
      </c>
      <c r="I50" s="15">
        <f>E50+G50</f>
        <v>0</v>
      </c>
      <c r="J50" s="15">
        <f>F50+H50</f>
        <v>0</v>
      </c>
      <c r="K50" s="3"/>
      <c r="L50" s="3"/>
    </row>
    <row r="51" spans="1:12">
      <c r="A51" s="7" t="s">
        <v>125</v>
      </c>
      <c r="B51" s="7" t="s">
        <v>126</v>
      </c>
      <c r="C51" s="7" t="s">
        <v>124</v>
      </c>
      <c r="D51" s="15">
        <v>4</v>
      </c>
      <c r="E51" s="22"/>
      <c r="F51" s="15">
        <f>D51*E51</f>
        <v>0</v>
      </c>
      <c r="G51" s="22"/>
      <c r="H51" s="15">
        <f>D51*G51</f>
        <v>0</v>
      </c>
      <c r="I51" s="15">
        <f>E51+G51</f>
        <v>0</v>
      </c>
      <c r="J51" s="15">
        <f>F51+H51</f>
        <v>0</v>
      </c>
      <c r="K51" s="3"/>
      <c r="L51" s="3"/>
    </row>
    <row r="52" spans="1:12">
      <c r="A52" s="13" t="s">
        <v>127</v>
      </c>
      <c r="B52" s="13" t="s">
        <v>128</v>
      </c>
      <c r="C52" s="13" t="s">
        <v>13</v>
      </c>
      <c r="D52" s="14"/>
      <c r="E52" s="14"/>
      <c r="F52" s="14"/>
      <c r="G52" s="14"/>
      <c r="H52" s="14"/>
      <c r="I52" s="14"/>
      <c r="J52" s="14"/>
      <c r="K52" s="3"/>
      <c r="L52" s="3"/>
    </row>
    <row r="53" spans="1:12">
      <c r="A53" s="7" t="s">
        <v>129</v>
      </c>
      <c r="B53" s="7" t="s">
        <v>130</v>
      </c>
      <c r="C53" s="7" t="s">
        <v>124</v>
      </c>
      <c r="D53" s="15">
        <v>2</v>
      </c>
      <c r="E53" s="22"/>
      <c r="F53" s="15">
        <f>D53*E53</f>
        <v>0</v>
      </c>
      <c r="G53" s="22"/>
      <c r="H53" s="15">
        <f>D53*G53</f>
        <v>0</v>
      </c>
      <c r="I53" s="15">
        <f>E53+G53</f>
        <v>0</v>
      </c>
      <c r="J53" s="15">
        <f>F53+H53</f>
        <v>0</v>
      </c>
      <c r="K53" s="3"/>
      <c r="L53" s="3"/>
    </row>
    <row r="54" spans="1:12">
      <c r="A54" s="13" t="s">
        <v>131</v>
      </c>
      <c r="B54" s="13" t="s">
        <v>132</v>
      </c>
      <c r="C54" s="13" t="s">
        <v>13</v>
      </c>
      <c r="D54" s="14"/>
      <c r="E54" s="14"/>
      <c r="F54" s="14"/>
      <c r="G54" s="14"/>
      <c r="H54" s="14"/>
      <c r="I54" s="14"/>
      <c r="J54" s="14"/>
      <c r="K54" s="3"/>
      <c r="L54" s="3"/>
    </row>
    <row r="55" spans="1:12">
      <c r="A55" s="13" t="s">
        <v>133</v>
      </c>
      <c r="B55" s="13" t="s">
        <v>134</v>
      </c>
      <c r="C55" s="13" t="s">
        <v>13</v>
      </c>
      <c r="D55" s="14"/>
      <c r="E55" s="14"/>
      <c r="F55" s="14"/>
      <c r="G55" s="14"/>
      <c r="H55" s="14"/>
      <c r="I55" s="14"/>
      <c r="J55" s="14"/>
      <c r="K55" s="3"/>
      <c r="L55" s="3"/>
    </row>
    <row r="56" spans="1:12">
      <c r="A56" s="7" t="s">
        <v>135</v>
      </c>
      <c r="B56" s="7" t="s">
        <v>136</v>
      </c>
      <c r="C56" s="7" t="s">
        <v>124</v>
      </c>
      <c r="D56" s="15">
        <v>8</v>
      </c>
      <c r="E56" s="22"/>
      <c r="F56" s="15">
        <f>D56*E56</f>
        <v>0</v>
      </c>
      <c r="G56" s="22"/>
      <c r="H56" s="15">
        <f>D56*G56</f>
        <v>0</v>
      </c>
      <c r="I56" s="15">
        <f t="shared" ref="I56:J59" si="1">E56+G56</f>
        <v>0</v>
      </c>
      <c r="J56" s="15">
        <f t="shared" si="1"/>
        <v>0</v>
      </c>
      <c r="K56" s="3"/>
      <c r="L56" s="3"/>
    </row>
    <row r="57" spans="1:12">
      <c r="A57" s="7" t="s">
        <v>137</v>
      </c>
      <c r="B57" s="7" t="s">
        <v>138</v>
      </c>
      <c r="C57" s="7" t="s">
        <v>124</v>
      </c>
      <c r="D57" s="15">
        <v>4</v>
      </c>
      <c r="E57" s="22"/>
      <c r="F57" s="15">
        <f>D57*E57</f>
        <v>0</v>
      </c>
      <c r="G57" s="22"/>
      <c r="H57" s="15">
        <f>D57*G57</f>
        <v>0</v>
      </c>
      <c r="I57" s="15">
        <f t="shared" si="1"/>
        <v>0</v>
      </c>
      <c r="J57" s="15">
        <f t="shared" si="1"/>
        <v>0</v>
      </c>
      <c r="K57" s="3"/>
      <c r="L57" s="3"/>
    </row>
    <row r="58" spans="1:12">
      <c r="A58" s="7" t="s">
        <v>13</v>
      </c>
      <c r="B58" s="7" t="s">
        <v>13</v>
      </c>
      <c r="C58" s="7" t="s">
        <v>13</v>
      </c>
      <c r="D58" s="15"/>
      <c r="E58" s="15"/>
      <c r="F58" s="15"/>
      <c r="G58" s="15"/>
      <c r="H58" s="15"/>
      <c r="I58" s="15">
        <f t="shared" si="1"/>
        <v>0</v>
      </c>
      <c r="J58" s="15">
        <f t="shared" si="1"/>
        <v>0</v>
      </c>
      <c r="K58" s="3"/>
      <c r="L58" s="3"/>
    </row>
    <row r="59" spans="1:12">
      <c r="A59" s="7" t="s">
        <v>13</v>
      </c>
      <c r="B59" s="7" t="s">
        <v>139</v>
      </c>
      <c r="C59" s="7" t="s">
        <v>13</v>
      </c>
      <c r="D59" s="15"/>
      <c r="E59" s="22"/>
      <c r="F59" s="15">
        <f>Parametry!B31/100*F29+Parametry!B31/100*F31+Parametry!B31/100*F32+Parametry!B31/100*F35+Parametry!B31/100*F37+Parametry!B31/100*F39+Parametry!B31/100*F41+Parametry!B31/100*F42+Parametry!B31/100*F44+Parametry!B31/100*F46+Parametry!B31/100*F48+Parametry!B31/100*F50+Parametry!B31/100*F51+Parametry!B31/100*F53+Parametry!B31/100*F56+Parametry!B31/100*F57</f>
        <v>0</v>
      </c>
      <c r="G59" s="22"/>
      <c r="H59" s="15"/>
      <c r="I59" s="15">
        <f t="shared" si="1"/>
        <v>0</v>
      </c>
      <c r="J59" s="15">
        <f t="shared" si="1"/>
        <v>0</v>
      </c>
      <c r="K59" s="3"/>
      <c r="L59" s="3"/>
    </row>
    <row r="60" spans="1:12">
      <c r="A60" s="4" t="s">
        <v>13</v>
      </c>
      <c r="B60" s="4" t="s">
        <v>140</v>
      </c>
      <c r="C60" s="4" t="s">
        <v>13</v>
      </c>
      <c r="D60" s="12"/>
      <c r="E60" s="12"/>
      <c r="F60" s="12">
        <f>SUM(F27:F32,F34:F59)</f>
        <v>0</v>
      </c>
      <c r="G60" s="12"/>
      <c r="H60" s="12">
        <f>SUM(H27:H32,H34:H59)</f>
        <v>0</v>
      </c>
      <c r="I60" s="12"/>
      <c r="J60" s="12">
        <f>SUM(J27:J32,J34:J59)</f>
        <v>0</v>
      </c>
      <c r="K60" s="3"/>
      <c r="L60" s="3"/>
    </row>
    <row r="61" spans="1:12">
      <c r="A61" s="4" t="s">
        <v>13</v>
      </c>
      <c r="B61" s="4" t="s">
        <v>141</v>
      </c>
      <c r="C61" s="4" t="s">
        <v>13</v>
      </c>
      <c r="D61" s="12"/>
      <c r="E61" s="12"/>
      <c r="F61" s="12"/>
      <c r="G61" s="12"/>
      <c r="H61" s="12"/>
      <c r="I61" s="12"/>
      <c r="J61" s="12"/>
      <c r="K61" s="3"/>
      <c r="L61" s="3"/>
    </row>
    <row r="62" spans="1:12">
      <c r="A62" s="13" t="s">
        <v>142</v>
      </c>
      <c r="B62" s="13" t="s">
        <v>143</v>
      </c>
      <c r="C62" s="13" t="s">
        <v>13</v>
      </c>
      <c r="D62" s="17"/>
      <c r="E62" s="17"/>
      <c r="F62" s="17"/>
      <c r="G62" s="17"/>
      <c r="H62" s="17"/>
      <c r="I62" s="17"/>
      <c r="J62" s="17"/>
      <c r="K62" s="3"/>
      <c r="L62" s="3"/>
    </row>
    <row r="63" spans="1:12">
      <c r="A63" s="7" t="s">
        <v>144</v>
      </c>
      <c r="B63" s="7" t="s">
        <v>145</v>
      </c>
      <c r="C63" s="7" t="s">
        <v>146</v>
      </c>
      <c r="D63" s="15">
        <v>0.5</v>
      </c>
      <c r="E63" s="22"/>
      <c r="F63" s="15">
        <f>D63*E63</f>
        <v>0</v>
      </c>
      <c r="G63" s="22"/>
      <c r="H63" s="15">
        <f>D63*G63</f>
        <v>0</v>
      </c>
      <c r="I63" s="15">
        <f>E63+G63</f>
        <v>0</v>
      </c>
      <c r="J63" s="15">
        <f>F63+H63</f>
        <v>0</v>
      </c>
      <c r="K63" s="3"/>
      <c r="L63" s="3"/>
    </row>
    <row r="64" spans="1:12">
      <c r="A64" s="13" t="s">
        <v>147</v>
      </c>
      <c r="B64" s="13" t="s">
        <v>148</v>
      </c>
      <c r="C64" s="13" t="s">
        <v>13</v>
      </c>
      <c r="D64" s="17"/>
      <c r="E64" s="17"/>
      <c r="F64" s="17"/>
      <c r="G64" s="17"/>
      <c r="H64" s="17"/>
      <c r="I64" s="17"/>
      <c r="J64" s="17"/>
      <c r="K64" s="3"/>
      <c r="L64" s="3"/>
    </row>
    <row r="65" spans="1:12">
      <c r="A65" s="7" t="s">
        <v>149</v>
      </c>
      <c r="B65" s="7" t="s">
        <v>150</v>
      </c>
      <c r="C65" s="7" t="s">
        <v>146</v>
      </c>
      <c r="D65" s="15">
        <v>0.8</v>
      </c>
      <c r="E65" s="22"/>
      <c r="F65" s="15">
        <f>D65*E65</f>
        <v>0</v>
      </c>
      <c r="G65" s="22"/>
      <c r="H65" s="15">
        <f>D65*G65</f>
        <v>0</v>
      </c>
      <c r="I65" s="15">
        <f>E65+G65</f>
        <v>0</v>
      </c>
      <c r="J65" s="15">
        <f>F65+H65</f>
        <v>0</v>
      </c>
      <c r="K65" s="3"/>
      <c r="L65" s="3"/>
    </row>
    <row r="66" spans="1:12">
      <c r="A66" s="13" t="s">
        <v>151</v>
      </c>
      <c r="B66" s="13" t="s">
        <v>152</v>
      </c>
      <c r="C66" s="13" t="s">
        <v>13</v>
      </c>
      <c r="D66" s="14"/>
      <c r="E66" s="14"/>
      <c r="F66" s="14"/>
      <c r="G66" s="14"/>
      <c r="H66" s="14"/>
      <c r="I66" s="14"/>
      <c r="J66" s="14"/>
      <c r="K66" s="3"/>
      <c r="L66" s="3"/>
    </row>
    <row r="67" spans="1:12">
      <c r="A67" s="7" t="s">
        <v>153</v>
      </c>
      <c r="B67" s="7" t="s">
        <v>154</v>
      </c>
      <c r="C67" s="7" t="s">
        <v>146</v>
      </c>
      <c r="D67" s="15">
        <v>0.5</v>
      </c>
      <c r="E67" s="22"/>
      <c r="F67" s="15">
        <f>D67*E67</f>
        <v>0</v>
      </c>
      <c r="G67" s="22"/>
      <c r="H67" s="15">
        <f>D67*G67</f>
        <v>0</v>
      </c>
      <c r="I67" s="15">
        <f>E67+G67</f>
        <v>0</v>
      </c>
      <c r="J67" s="15">
        <f>F67+H67</f>
        <v>0</v>
      </c>
      <c r="K67" s="3"/>
      <c r="L67" s="3"/>
    </row>
    <row r="68" spans="1:12">
      <c r="A68" s="13" t="s">
        <v>155</v>
      </c>
      <c r="B68" s="13" t="s">
        <v>156</v>
      </c>
      <c r="C68" s="13" t="s">
        <v>13</v>
      </c>
      <c r="D68" s="14"/>
      <c r="E68" s="14"/>
      <c r="F68" s="14"/>
      <c r="G68" s="14"/>
      <c r="H68" s="14"/>
      <c r="I68" s="14"/>
      <c r="J68" s="14"/>
      <c r="K68" s="3"/>
      <c r="L68" s="3"/>
    </row>
    <row r="69" spans="1:12">
      <c r="A69" s="13" t="s">
        <v>157</v>
      </c>
      <c r="B69" s="13" t="s">
        <v>158</v>
      </c>
      <c r="C69" s="13" t="s">
        <v>13</v>
      </c>
      <c r="D69" s="14"/>
      <c r="E69" s="14"/>
      <c r="F69" s="14"/>
      <c r="G69" s="14"/>
      <c r="H69" s="14"/>
      <c r="I69" s="14"/>
      <c r="J69" s="14"/>
      <c r="K69" s="3"/>
      <c r="L69" s="3"/>
    </row>
    <row r="70" spans="1:12">
      <c r="A70" s="7" t="s">
        <v>159</v>
      </c>
      <c r="B70" s="7" t="s">
        <v>160</v>
      </c>
      <c r="C70" s="7" t="s">
        <v>146</v>
      </c>
      <c r="D70" s="15">
        <v>0.4</v>
      </c>
      <c r="E70" s="22"/>
      <c r="F70" s="15">
        <f>D70*E70</f>
        <v>0</v>
      </c>
      <c r="G70" s="22"/>
      <c r="H70" s="15">
        <f>D70*G70</f>
        <v>0</v>
      </c>
      <c r="I70" s="15">
        <f>E70+G70</f>
        <v>0</v>
      </c>
      <c r="J70" s="15">
        <f>F70+H70</f>
        <v>0</v>
      </c>
      <c r="K70" s="3"/>
      <c r="L70" s="3"/>
    </row>
    <row r="71" spans="1:12">
      <c r="A71" s="13" t="s">
        <v>161</v>
      </c>
      <c r="B71" s="13" t="s">
        <v>162</v>
      </c>
      <c r="C71" s="13" t="s">
        <v>13</v>
      </c>
      <c r="D71" s="17"/>
      <c r="E71" s="17"/>
      <c r="F71" s="17"/>
      <c r="G71" s="17"/>
      <c r="H71" s="17"/>
      <c r="I71" s="17"/>
      <c r="J71" s="17"/>
      <c r="K71" s="3"/>
      <c r="L71" s="3"/>
    </row>
    <row r="72" spans="1:12">
      <c r="A72" s="7" t="s">
        <v>163</v>
      </c>
      <c r="B72" s="7" t="s">
        <v>164</v>
      </c>
      <c r="C72" s="7" t="s">
        <v>146</v>
      </c>
      <c r="D72" s="15">
        <v>0.06</v>
      </c>
      <c r="E72" s="22"/>
      <c r="F72" s="15">
        <f>D72*E72</f>
        <v>0</v>
      </c>
      <c r="G72" s="22"/>
      <c r="H72" s="15">
        <f>D72*G72</f>
        <v>0</v>
      </c>
      <c r="I72" s="15">
        <f>E72+G72</f>
        <v>0</v>
      </c>
      <c r="J72" s="15">
        <f>F72+H72</f>
        <v>0</v>
      </c>
      <c r="K72" s="3"/>
      <c r="L72" s="3"/>
    </row>
    <row r="73" spans="1:12" ht="26.25">
      <c r="A73" s="13" t="s">
        <v>165</v>
      </c>
      <c r="B73" s="18" t="s">
        <v>166</v>
      </c>
      <c r="C73" s="13" t="s">
        <v>13</v>
      </c>
      <c r="D73" s="14"/>
      <c r="E73" s="14"/>
      <c r="F73" s="14"/>
      <c r="G73" s="14"/>
      <c r="H73" s="14"/>
      <c r="I73" s="14"/>
      <c r="J73" s="14"/>
      <c r="K73" s="3"/>
      <c r="L73" s="3"/>
    </row>
    <row r="74" spans="1:12">
      <c r="A74" s="7" t="s">
        <v>167</v>
      </c>
      <c r="B74" s="7" t="s">
        <v>168</v>
      </c>
      <c r="C74" s="7" t="s">
        <v>63</v>
      </c>
      <c r="D74" s="15">
        <v>2</v>
      </c>
      <c r="E74" s="22"/>
      <c r="F74" s="15">
        <f>D74*E74</f>
        <v>0</v>
      </c>
      <c r="G74" s="22"/>
      <c r="H74" s="15">
        <f>D74*G74</f>
        <v>0</v>
      </c>
      <c r="I74" s="15">
        <f>E74+G74</f>
        <v>0</v>
      </c>
      <c r="J74" s="15">
        <f>F74+H74</f>
        <v>0</v>
      </c>
      <c r="K74" s="3"/>
      <c r="L74" s="3"/>
    </row>
    <row r="75" spans="1:12">
      <c r="A75" s="13" t="s">
        <v>169</v>
      </c>
      <c r="B75" s="13" t="s">
        <v>170</v>
      </c>
      <c r="C75" s="13" t="s">
        <v>13</v>
      </c>
      <c r="D75" s="14"/>
      <c r="E75" s="14"/>
      <c r="F75" s="14"/>
      <c r="G75" s="14"/>
      <c r="H75" s="14"/>
      <c r="I75" s="14"/>
      <c r="J75" s="14"/>
      <c r="K75" s="3"/>
      <c r="L75" s="3"/>
    </row>
    <row r="76" spans="1:12">
      <c r="A76" s="13" t="s">
        <v>13</v>
      </c>
      <c r="B76" s="13" t="s">
        <v>171</v>
      </c>
      <c r="C76" s="13" t="s">
        <v>13</v>
      </c>
      <c r="D76" s="14"/>
      <c r="E76" s="14"/>
      <c r="F76" s="14"/>
      <c r="G76" s="14"/>
      <c r="H76" s="14"/>
      <c r="I76" s="14"/>
      <c r="J76" s="14"/>
      <c r="K76" s="3"/>
      <c r="L76" s="3"/>
    </row>
    <row r="77" spans="1:12">
      <c r="A77" s="7" t="s">
        <v>172</v>
      </c>
      <c r="B77" s="7" t="s">
        <v>173</v>
      </c>
      <c r="C77" s="7" t="s">
        <v>103</v>
      </c>
      <c r="D77" s="15">
        <v>5</v>
      </c>
      <c r="E77" s="22"/>
      <c r="F77" s="15">
        <f>D77*E77</f>
        <v>0</v>
      </c>
      <c r="G77" s="22"/>
      <c r="H77" s="15">
        <f>D77*G77</f>
        <v>0</v>
      </c>
      <c r="I77" s="15">
        <f>E77+G77</f>
        <v>0</v>
      </c>
      <c r="J77" s="15">
        <f>F77+H77</f>
        <v>0</v>
      </c>
      <c r="K77" s="3"/>
      <c r="L77" s="3"/>
    </row>
    <row r="78" spans="1:12">
      <c r="A78" s="4" t="s">
        <v>13</v>
      </c>
      <c r="B78" s="4" t="s">
        <v>174</v>
      </c>
      <c r="C78" s="4" t="s">
        <v>13</v>
      </c>
      <c r="D78" s="12"/>
      <c r="E78" s="12"/>
      <c r="F78" s="12">
        <f>SUM(F62:F77)</f>
        <v>0</v>
      </c>
      <c r="G78" s="12"/>
      <c r="H78" s="12">
        <f>SUM(H62:H77)</f>
        <v>0</v>
      </c>
      <c r="I78" s="12"/>
      <c r="J78" s="12">
        <f>SUM(J62:J77)</f>
        <v>0</v>
      </c>
      <c r="K78" s="3"/>
      <c r="L78" s="3"/>
    </row>
    <row r="79" spans="1:12">
      <c r="A79" s="13" t="s">
        <v>13</v>
      </c>
      <c r="B79" s="13" t="s">
        <v>175</v>
      </c>
      <c r="C79" s="13" t="s">
        <v>13</v>
      </c>
      <c r="D79" s="14"/>
      <c r="E79" s="14"/>
      <c r="F79" s="14"/>
      <c r="G79" s="14"/>
      <c r="H79" s="14"/>
      <c r="I79" s="14">
        <f t="shared" ref="I79:J84" si="2">E79+G79</f>
        <v>0</v>
      </c>
      <c r="J79" s="14">
        <f t="shared" si="2"/>
        <v>0</v>
      </c>
      <c r="K79" s="3"/>
      <c r="L79" s="3"/>
    </row>
    <row r="80" spans="1:12">
      <c r="A80" s="7" t="s">
        <v>13</v>
      </c>
      <c r="B80" s="7" t="s">
        <v>176</v>
      </c>
      <c r="C80" s="7" t="s">
        <v>13</v>
      </c>
      <c r="D80" s="15"/>
      <c r="E80" s="15"/>
      <c r="F80" s="15"/>
      <c r="G80" s="15"/>
      <c r="H80" s="15"/>
      <c r="I80" s="15">
        <f t="shared" si="2"/>
        <v>0</v>
      </c>
      <c r="J80" s="15">
        <f t="shared" si="2"/>
        <v>0</v>
      </c>
      <c r="K80" s="3"/>
      <c r="L80" s="3"/>
    </row>
    <row r="81" spans="1:12">
      <c r="A81" s="7" t="s">
        <v>13</v>
      </c>
      <c r="B81" s="7" t="s">
        <v>177</v>
      </c>
      <c r="C81" s="7" t="s">
        <v>13</v>
      </c>
      <c r="D81" s="15"/>
      <c r="E81" s="15"/>
      <c r="F81" s="15"/>
      <c r="G81" s="15"/>
      <c r="H81" s="15"/>
      <c r="I81" s="15">
        <f t="shared" si="2"/>
        <v>0</v>
      </c>
      <c r="J81" s="15">
        <f t="shared" si="2"/>
        <v>0</v>
      </c>
      <c r="K81" s="3"/>
      <c r="L81" s="3"/>
    </row>
    <row r="82" spans="1:12">
      <c r="A82" s="7" t="s">
        <v>13</v>
      </c>
      <c r="B82" s="7" t="s">
        <v>178</v>
      </c>
      <c r="C82" s="7" t="s">
        <v>13</v>
      </c>
      <c r="D82" s="15"/>
      <c r="E82" s="15"/>
      <c r="F82" s="15"/>
      <c r="G82" s="15"/>
      <c r="H82" s="15"/>
      <c r="I82" s="15">
        <f t="shared" si="2"/>
        <v>0</v>
      </c>
      <c r="J82" s="15">
        <f t="shared" si="2"/>
        <v>0</v>
      </c>
      <c r="K82" s="3"/>
      <c r="L82" s="3"/>
    </row>
    <row r="83" spans="1:12">
      <c r="A83" s="7" t="s">
        <v>13</v>
      </c>
      <c r="B83" s="7" t="s">
        <v>179</v>
      </c>
      <c r="C83" s="7" t="s">
        <v>13</v>
      </c>
      <c r="D83" s="15"/>
      <c r="E83" s="15"/>
      <c r="F83" s="15"/>
      <c r="G83" s="15"/>
      <c r="H83" s="15"/>
      <c r="I83" s="15">
        <f t="shared" si="2"/>
        <v>0</v>
      </c>
      <c r="J83" s="15">
        <f t="shared" si="2"/>
        <v>0</v>
      </c>
      <c r="K83" s="3"/>
      <c r="L83" s="3"/>
    </row>
    <row r="84" spans="1:12">
      <c r="A84" s="7" t="s">
        <v>13</v>
      </c>
      <c r="B84" s="7" t="s">
        <v>180</v>
      </c>
      <c r="C84" s="7" t="s">
        <v>13</v>
      </c>
      <c r="D84" s="15"/>
      <c r="E84" s="15"/>
      <c r="F84" s="15"/>
      <c r="G84" s="15"/>
      <c r="H84" s="15"/>
      <c r="I84" s="15">
        <f t="shared" si="2"/>
        <v>0</v>
      </c>
      <c r="J84" s="15">
        <f t="shared" si="2"/>
        <v>0</v>
      </c>
      <c r="K84" s="3"/>
      <c r="L8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DC337-8035-43A0-A6EB-D75F5E38F947}">
  <dimension ref="A1:C31"/>
  <sheetViews>
    <sheetView workbookViewId="0">
      <selection activeCell="B27" sqref="B27"/>
    </sheetView>
  </sheetViews>
  <sheetFormatPr defaultRowHeight="1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 hidden="1">
      <c r="A6" s="2" t="s">
        <v>10</v>
      </c>
      <c r="B6" s="6"/>
      <c r="C6" s="3"/>
    </row>
    <row r="7" spans="1:3" hidden="1">
      <c r="A7" s="2" t="s">
        <v>11</v>
      </c>
      <c r="B7" s="6"/>
      <c r="C7" s="3"/>
    </row>
    <row r="8" spans="1:3" hidden="1">
      <c r="A8" s="2" t="s">
        <v>12</v>
      </c>
      <c r="B8" s="6"/>
      <c r="C8" s="3"/>
    </row>
    <row r="9" spans="1:3" hidden="1">
      <c r="A9" s="2" t="s">
        <v>14</v>
      </c>
      <c r="B9" s="6"/>
      <c r="C9" s="3"/>
    </row>
    <row r="10" spans="1:3" hidden="1">
      <c r="A10" s="2" t="s">
        <v>15</v>
      </c>
      <c r="B10" s="6" t="s">
        <v>13</v>
      </c>
      <c r="C10" s="3"/>
    </row>
    <row r="11" spans="1:3" hidden="1">
      <c r="A11" s="2" t="s">
        <v>16</v>
      </c>
      <c r="B11" s="6" t="s">
        <v>13</v>
      </c>
      <c r="C11" s="3"/>
    </row>
    <row r="12" spans="1:3" hidden="1">
      <c r="A12" s="2" t="s">
        <v>17</v>
      </c>
      <c r="B12" s="6" t="s">
        <v>13</v>
      </c>
      <c r="C12" s="3"/>
    </row>
    <row r="13" spans="1:3">
      <c r="A13" s="2" t="s">
        <v>18</v>
      </c>
      <c r="B13" s="6" t="s">
        <v>19</v>
      </c>
      <c r="C13" s="3"/>
    </row>
    <row r="14" spans="1:3">
      <c r="A14" s="2" t="s">
        <v>20</v>
      </c>
      <c r="B14" s="6" t="s">
        <v>21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22</v>
      </c>
      <c r="B16" s="8" t="s">
        <v>23</v>
      </c>
      <c r="C16" s="3"/>
    </row>
    <row r="17" spans="1:3">
      <c r="A17" s="2" t="s">
        <v>24</v>
      </c>
      <c r="B17" s="8" t="s">
        <v>25</v>
      </c>
      <c r="C17" s="3"/>
    </row>
    <row r="18" spans="1:3">
      <c r="A18" s="2" t="s">
        <v>26</v>
      </c>
      <c r="B18" s="8" t="s">
        <v>27</v>
      </c>
      <c r="C18" s="3"/>
    </row>
    <row r="19" spans="1:3">
      <c r="A19" s="2" t="s">
        <v>28</v>
      </c>
      <c r="B19" s="8" t="s">
        <v>25</v>
      </c>
      <c r="C19" s="3"/>
    </row>
    <row r="20" spans="1:3">
      <c r="A20" s="2" t="s">
        <v>29</v>
      </c>
      <c r="B20" s="8" t="s">
        <v>30</v>
      </c>
      <c r="C20" s="3"/>
    </row>
    <row r="21" spans="1:3">
      <c r="A21" s="2" t="s">
        <v>31</v>
      </c>
      <c r="B21" s="8" t="s">
        <v>30</v>
      </c>
      <c r="C21" s="3"/>
    </row>
    <row r="22" spans="1:3">
      <c r="A22" s="2" t="s">
        <v>32</v>
      </c>
      <c r="B22" s="8" t="s">
        <v>33</v>
      </c>
      <c r="C22" s="3"/>
    </row>
    <row r="23" spans="1:3">
      <c r="A23" s="2" t="s">
        <v>34</v>
      </c>
      <c r="B23" s="8" t="s">
        <v>35</v>
      </c>
      <c r="C23" s="3"/>
    </row>
    <row r="24" spans="1:3">
      <c r="A24" s="2" t="s">
        <v>36</v>
      </c>
      <c r="B24" s="8" t="s">
        <v>37</v>
      </c>
      <c r="C24" s="3"/>
    </row>
    <row r="25" spans="1:3">
      <c r="A25" s="2" t="s">
        <v>38</v>
      </c>
      <c r="B25" s="8" t="s">
        <v>39</v>
      </c>
      <c r="C25" s="3"/>
    </row>
    <row r="26" spans="1:3">
      <c r="A26" s="2" t="s">
        <v>40</v>
      </c>
      <c r="B26" s="8" t="s">
        <v>41</v>
      </c>
      <c r="C26" s="3"/>
    </row>
    <row r="27" spans="1:3">
      <c r="A27" s="2" t="s">
        <v>42</v>
      </c>
      <c r="B27" s="8" t="s">
        <v>39</v>
      </c>
      <c r="C27" s="3"/>
    </row>
    <row r="28" spans="1:3">
      <c r="A28" s="2" t="s">
        <v>43</v>
      </c>
      <c r="B28" s="8" t="s">
        <v>39</v>
      </c>
      <c r="C28" s="3"/>
    </row>
    <row r="29" spans="1:3" ht="24.75">
      <c r="A29" s="9" t="s">
        <v>44</v>
      </c>
      <c r="B29" s="8" t="s">
        <v>45</v>
      </c>
      <c r="C29" s="3"/>
    </row>
    <row r="30" spans="1:3">
      <c r="A30" s="2" t="s">
        <v>46</v>
      </c>
      <c r="B30" s="8" t="s">
        <v>47</v>
      </c>
      <c r="C30" s="3"/>
    </row>
    <row r="31" spans="1:3">
      <c r="A31" s="1" t="s">
        <v>48</v>
      </c>
      <c r="B31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Koza</dc:creator>
  <cp:lastModifiedBy>Michal Hanák</cp:lastModifiedBy>
  <dcterms:created xsi:type="dcterms:W3CDTF">2025-02-28T12:48:16Z</dcterms:created>
  <dcterms:modified xsi:type="dcterms:W3CDTF">2025-06-12T12:41:54Z</dcterms:modified>
</cp:coreProperties>
</file>